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80" yWindow="0" windowWidth="11355" windowHeight="9090" tabRatio="636" activeTab="4"/>
  </bookViews>
  <sheets>
    <sheet name="опсти део" sheetId="2" r:id="rId1"/>
    <sheet name="прог.струк." sheetId="5" r:id="rId2"/>
    <sheet name="план прихода и примања " sheetId="9" r:id="rId3"/>
    <sheet name="капитални пројекти" sheetId="3" r:id="rId4"/>
    <sheet name="расходи по кор." sheetId="1" r:id="rId5"/>
    <sheet name="пр пробни" sheetId="10" state="hidden" r:id="rId6"/>
    <sheet name="racuni po grupama 42 i dr" sheetId="6" state="hidden" r:id="rId7"/>
    <sheet name="Sheet1" sheetId="7" state="hidden" r:id="rId8"/>
    <sheet name="Sheet2" sheetId="11" r:id="rId9"/>
  </sheets>
  <externalReferences>
    <externalReference r:id="rId10"/>
    <externalReference r:id="rId11"/>
  </externalReferences>
  <definedNames>
    <definedName name="_xlnm._FilterDatabase" localSheetId="4" hidden="1">'расходи по кор.'!$A$13:$J$13</definedName>
    <definedName name="Ukupno_izdaci">'[1]По основ. нам.'!$F$86</definedName>
  </definedNames>
  <calcPr calcId="124519"/>
</workbook>
</file>

<file path=xl/calcChain.xml><?xml version="1.0" encoding="utf-8"?>
<calcChain xmlns="http://schemas.openxmlformats.org/spreadsheetml/2006/main">
  <c r="H69" i="2"/>
  <c r="I25"/>
  <c r="D38" i="9" l="1"/>
  <c r="F38" l="1"/>
  <c r="G1110" i="1"/>
  <c r="G1108"/>
  <c r="G1107"/>
  <c r="G1106"/>
  <c r="G1105"/>
  <c r="G1104"/>
  <c r="G1103"/>
  <c r="I1108"/>
  <c r="I1107"/>
  <c r="I1106"/>
  <c r="I1105"/>
  <c r="I1104"/>
  <c r="I1103"/>
  <c r="J1134"/>
  <c r="J1126"/>
  <c r="J1118"/>
  <c r="I1119"/>
  <c r="I271" l="1"/>
  <c r="I288"/>
  <c r="G146" l="1"/>
  <c r="I488"/>
  <c r="J485"/>
  <c r="I291"/>
  <c r="I295" s="1"/>
  <c r="J288"/>
  <c r="I270"/>
  <c r="J291" l="1"/>
  <c r="I296"/>
  <c r="J296" s="1"/>
  <c r="F8" i="5" s="1"/>
  <c r="J295" i="1"/>
  <c r="I292"/>
  <c r="J292" s="1"/>
  <c r="H53" i="3"/>
  <c r="H29"/>
  <c r="H32"/>
  <c r="I559" i="1"/>
  <c r="I563" s="1"/>
  <c r="J556"/>
  <c r="J563" l="1"/>
  <c r="I564"/>
  <c r="J564" s="1"/>
  <c r="F199" i="5"/>
  <c r="I560" i="1"/>
  <c r="J560" s="1"/>
  <c r="J559"/>
  <c r="G27"/>
  <c r="J143"/>
  <c r="J194"/>
  <c r="G609"/>
  <c r="I33" i="2"/>
  <c r="I250" i="1"/>
  <c r="H23" i="3"/>
  <c r="H15"/>
  <c r="F198" i="5"/>
  <c r="I180" i="1"/>
  <c r="I1205"/>
  <c r="H1205"/>
  <c r="G1204"/>
  <c r="J1195"/>
  <c r="J1194"/>
  <c r="H26" i="6" s="1"/>
  <c r="I382" i="1"/>
  <c r="I387" s="1"/>
  <c r="I535" l="1"/>
  <c r="I466" l="1"/>
  <c r="G465"/>
  <c r="J463"/>
  <c r="N14" i="6" s="1"/>
  <c r="J387" i="1" l="1"/>
  <c r="J385"/>
  <c r="J381"/>
  <c r="J379"/>
  <c r="I1117"/>
  <c r="G227" l="1"/>
  <c r="G231" s="1"/>
  <c r="G235" s="1"/>
  <c r="G237" s="1"/>
  <c r="J225"/>
  <c r="J231" l="1"/>
  <c r="J237"/>
  <c r="N6" i="6" s="1"/>
  <c r="Q6" s="1"/>
  <c r="G229" i="1"/>
  <c r="J227"/>
  <c r="J229" l="1"/>
  <c r="G233"/>
  <c r="J233" s="1"/>
  <c r="I37" i="2" l="1"/>
  <c r="D47" i="9" l="1"/>
  <c r="E55"/>
  <c r="G487" i="1" l="1"/>
  <c r="G452" l="1"/>
  <c r="J382"/>
  <c r="J380"/>
  <c r="D25" i="9" l="1"/>
  <c r="D14"/>
  <c r="I32" i="2" l="1"/>
  <c r="I389" i="1" l="1"/>
  <c r="H389"/>
  <c r="J384"/>
  <c r="J383"/>
  <c r="P15" i="6" s="1"/>
  <c r="F21" i="7"/>
  <c r="I391" i="1" l="1"/>
  <c r="G389"/>
  <c r="J389" s="1"/>
  <c r="G391"/>
  <c r="G576"/>
  <c r="G578" s="1"/>
  <c r="I577"/>
  <c r="I581" s="1"/>
  <c r="I582" s="1"/>
  <c r="J574"/>
  <c r="G546"/>
  <c r="G548" s="1"/>
  <c r="I547"/>
  <c r="J544"/>
  <c r="G469"/>
  <c r="G471" s="1"/>
  <c r="D178" i="5" s="1"/>
  <c r="I470" i="1"/>
  <c r="I471" s="1"/>
  <c r="F178" i="5" s="1"/>
  <c r="J462" i="1"/>
  <c r="P14" i="6" s="1"/>
  <c r="Q14" s="1"/>
  <c r="I453" i="1"/>
  <c r="J450"/>
  <c r="J435"/>
  <c r="I548" l="1"/>
  <c r="I551"/>
  <c r="I392"/>
  <c r="F353" i="5" s="1"/>
  <c r="J391" i="1"/>
  <c r="D353" i="5"/>
  <c r="G392" i="1"/>
  <c r="I578"/>
  <c r="J578" s="1"/>
  <c r="G580"/>
  <c r="G582" s="1"/>
  <c r="J582" s="1"/>
  <c r="F540" i="5" s="1"/>
  <c r="J548" i="1"/>
  <c r="I552"/>
  <c r="G550"/>
  <c r="J471"/>
  <c r="I467"/>
  <c r="G467"/>
  <c r="G552" l="1"/>
  <c r="J552" s="1"/>
  <c r="D194" i="5"/>
  <c r="J392" i="1"/>
  <c r="J467"/>
  <c r="H93" i="2"/>
  <c r="I369" i="1" l="1"/>
  <c r="J366"/>
  <c r="G345"/>
  <c r="G349" s="1"/>
  <c r="J484"/>
  <c r="H453"/>
  <c r="H457" s="1"/>
  <c r="H458" s="1"/>
  <c r="G456"/>
  <c r="I454"/>
  <c r="J449"/>
  <c r="P13" i="6" s="1"/>
  <c r="Q13" s="1"/>
  <c r="I253" i="1"/>
  <c r="J249"/>
  <c r="G500"/>
  <c r="G504" s="1"/>
  <c r="I331"/>
  <c r="I336" s="1"/>
  <c r="I337" s="1"/>
  <c r="H331"/>
  <c r="H336" s="1"/>
  <c r="H337" s="1"/>
  <c r="G330"/>
  <c r="G335" s="1"/>
  <c r="G337" s="1"/>
  <c r="J328"/>
  <c r="N20" i="6" s="1"/>
  <c r="G458" i="1" l="1"/>
  <c r="D177" i="5"/>
  <c r="I332" i="1"/>
  <c r="G454"/>
  <c r="J454" s="1"/>
  <c r="G332"/>
  <c r="G347"/>
  <c r="I457"/>
  <c r="J337"/>
  <c r="D466" i="5"/>
  <c r="H332" i="1"/>
  <c r="F471" i="5"/>
  <c r="J250" i="1"/>
  <c r="I257"/>
  <c r="I258" s="1"/>
  <c r="G252"/>
  <c r="G256" s="1"/>
  <c r="G258" s="1"/>
  <c r="I439"/>
  <c r="J271"/>
  <c r="J270"/>
  <c r="I274"/>
  <c r="I275" s="1"/>
  <c r="G273"/>
  <c r="G275" s="1"/>
  <c r="J436"/>
  <c r="P12" i="6" s="1"/>
  <c r="G438" i="1"/>
  <c r="P7" i="6" l="1"/>
  <c r="Q7" s="1"/>
  <c r="J332" i="1"/>
  <c r="I458"/>
  <c r="F6" i="5"/>
  <c r="I254" i="1"/>
  <c r="D6" i="5"/>
  <c r="J258" i="1"/>
  <c r="G254"/>
  <c r="I278"/>
  <c r="I279" s="1"/>
  <c r="G277"/>
  <c r="J275"/>
  <c r="G279"/>
  <c r="G299" s="1"/>
  <c r="G57" i="10"/>
  <c r="F56"/>
  <c r="G56" s="1"/>
  <c r="D56"/>
  <c r="G55"/>
  <c r="G54"/>
  <c r="D53"/>
  <c r="G51"/>
  <c r="G50"/>
  <c r="G49"/>
  <c r="G48"/>
  <c r="G47"/>
  <c r="G46"/>
  <c r="F45"/>
  <c r="D45"/>
  <c r="G44"/>
  <c r="G43"/>
  <c r="G42"/>
  <c r="G41"/>
  <c r="G40"/>
  <c r="G39"/>
  <c r="D38"/>
  <c r="F37"/>
  <c r="F36"/>
  <c r="G36" s="1"/>
  <c r="G35"/>
  <c r="D34"/>
  <c r="G33"/>
  <c r="D32"/>
  <c r="G32" s="1"/>
  <c r="G31"/>
  <c r="G30"/>
  <c r="G29"/>
  <c r="D28"/>
  <c r="G27"/>
  <c r="G26"/>
  <c r="G25"/>
  <c r="G24"/>
  <c r="D23"/>
  <c r="G23" s="1"/>
  <c r="G22"/>
  <c r="G21"/>
  <c r="F20"/>
  <c r="D20"/>
  <c r="G19"/>
  <c r="G18"/>
  <c r="G17"/>
  <c r="G16"/>
  <c r="G15"/>
  <c r="G14"/>
  <c r="G13"/>
  <c r="D12"/>
  <c r="D9" s="1"/>
  <c r="G11"/>
  <c r="G10"/>
  <c r="F8"/>
  <c r="G6"/>
  <c r="G52" i="9"/>
  <c r="G53"/>
  <c r="G56"/>
  <c r="G57"/>
  <c r="G58"/>
  <c r="G60"/>
  <c r="G43"/>
  <c r="G44"/>
  <c r="G45"/>
  <c r="G46"/>
  <c r="G48"/>
  <c r="G49"/>
  <c r="G50"/>
  <c r="G51"/>
  <c r="G28"/>
  <c r="G29"/>
  <c r="G31"/>
  <c r="G32"/>
  <c r="G33"/>
  <c r="G35"/>
  <c r="G37"/>
  <c r="G38"/>
  <c r="G41"/>
  <c r="G42"/>
  <c r="G12"/>
  <c r="G13"/>
  <c r="G15"/>
  <c r="G16"/>
  <c r="G17"/>
  <c r="G18"/>
  <c r="G19"/>
  <c r="G20"/>
  <c r="G21"/>
  <c r="G23"/>
  <c r="G24"/>
  <c r="G25"/>
  <c r="G26"/>
  <c r="G27"/>
  <c r="G8"/>
  <c r="F59"/>
  <c r="G59" s="1"/>
  <c r="F47"/>
  <c r="F36"/>
  <c r="F22"/>
  <c r="F10"/>
  <c r="F7" i="5" l="1"/>
  <c r="I300" i="1"/>
  <c r="F39" i="9"/>
  <c r="J458" i="1"/>
  <c r="F177" i="5"/>
  <c r="G47" i="9"/>
  <c r="J254" i="1"/>
  <c r="I301"/>
  <c r="G301"/>
  <c r="D7" i="5"/>
  <c r="J279" i="1"/>
  <c r="D37" i="10"/>
  <c r="G45"/>
  <c r="G37"/>
  <c r="G20"/>
  <c r="G9"/>
  <c r="D8"/>
  <c r="G12"/>
  <c r="G28"/>
  <c r="F34"/>
  <c r="G38"/>
  <c r="G53"/>
  <c r="F9" i="9"/>
  <c r="H65" i="2" s="1"/>
  <c r="G534" i="1"/>
  <c r="J529"/>
  <c r="J301" l="1"/>
  <c r="D7" i="10"/>
  <c r="E55"/>
  <c r="E48"/>
  <c r="E39"/>
  <c r="E43"/>
  <c r="E22"/>
  <c r="E50"/>
  <c r="E46"/>
  <c r="E41"/>
  <c r="E30"/>
  <c r="E19"/>
  <c r="E14"/>
  <c r="E11"/>
  <c r="E23"/>
  <c r="E12"/>
  <c r="E54"/>
  <c r="E49"/>
  <c r="E47"/>
  <c r="E44"/>
  <c r="E42"/>
  <c r="E40"/>
  <c r="E31"/>
  <c r="E29"/>
  <c r="E21"/>
  <c r="E20" s="1"/>
  <c r="E18"/>
  <c r="E35"/>
  <c r="E33"/>
  <c r="E24"/>
  <c r="E16"/>
  <c r="E9"/>
  <c r="E28"/>
  <c r="E15"/>
  <c r="E10"/>
  <c r="E38"/>
  <c r="E53"/>
  <c r="G8"/>
  <c r="G34"/>
  <c r="F7"/>
  <c r="G7" s="1"/>
  <c r="E45"/>
  <c r="H66" i="2"/>
  <c r="H57"/>
  <c r="E57" i="10" l="1"/>
  <c r="E56" s="1"/>
  <c r="E36"/>
  <c r="E32"/>
  <c r="E34"/>
  <c r="E25"/>
  <c r="E8"/>
  <c r="E37"/>
  <c r="G351" i="1"/>
  <c r="D471" i="5" s="1"/>
  <c r="I346" i="1"/>
  <c r="J343"/>
  <c r="P20" i="6" s="1"/>
  <c r="D59" i="9"/>
  <c r="D56"/>
  <c r="D40"/>
  <c r="G40" s="1"/>
  <c r="I350" i="1" l="1"/>
  <c r="I355" s="1"/>
  <c r="I347"/>
  <c r="J347" s="1"/>
  <c r="D39" i="9"/>
  <c r="G39" s="1"/>
  <c r="I37" i="10"/>
  <c r="E7"/>
  <c r="D36" i="9"/>
  <c r="G36" s="1"/>
  <c r="D34"/>
  <c r="D30"/>
  <c r="D22"/>
  <c r="I351" i="1" l="1"/>
  <c r="J351" s="1"/>
  <c r="H62" i="2"/>
  <c r="G34" i="9"/>
  <c r="H61" i="2"/>
  <c r="G30" i="9"/>
  <c r="H59" i="2"/>
  <c r="G22" i="9"/>
  <c r="H58" i="2"/>
  <c r="D11" i="9"/>
  <c r="G14"/>
  <c r="H56" i="2" l="1"/>
  <c r="H55" s="1"/>
  <c r="E54" i="9"/>
  <c r="G11"/>
  <c r="D10"/>
  <c r="G10" l="1"/>
  <c r="E53"/>
  <c r="D9"/>
  <c r="G9" s="1"/>
  <c r="G729" i="1"/>
  <c r="G733" s="1"/>
  <c r="E12" i="9" l="1"/>
  <c r="E23"/>
  <c r="E11"/>
  <c r="E16"/>
  <c r="E27"/>
  <c r="E33"/>
  <c r="E48"/>
  <c r="E14"/>
  <c r="E17"/>
  <c r="E13"/>
  <c r="E20"/>
  <c r="E25"/>
  <c r="E31"/>
  <c r="E38"/>
  <c r="E60"/>
  <c r="E59" s="1"/>
  <c r="E43"/>
  <c r="E52"/>
  <c r="E21"/>
  <c r="E26"/>
  <c r="E35"/>
  <c r="E41"/>
  <c r="E45"/>
  <c r="E50"/>
  <c r="E57"/>
  <c r="E18"/>
  <c r="E24"/>
  <c r="E40"/>
  <c r="E32"/>
  <c r="E49"/>
  <c r="E30"/>
  <c r="E34"/>
  <c r="E44"/>
  <c r="E56"/>
  <c r="E37"/>
  <c r="E42"/>
  <c r="E46"/>
  <c r="E51"/>
  <c r="E58"/>
  <c r="E22"/>
  <c r="E47"/>
  <c r="E39" s="1"/>
  <c r="E36"/>
  <c r="J609" i="1"/>
  <c r="G514"/>
  <c r="J512"/>
  <c r="E10" i="9" l="1"/>
  <c r="E9" s="1"/>
  <c r="I589" i="1"/>
  <c r="I590" s="1"/>
  <c r="J586"/>
  <c r="H589"/>
  <c r="H590" s="1"/>
  <c r="G588"/>
  <c r="G592" s="1"/>
  <c r="G596" l="1"/>
  <c r="G598" s="1"/>
  <c r="I39" i="9"/>
  <c r="H593" i="1"/>
  <c r="H594" s="1"/>
  <c r="G590"/>
  <c r="G594"/>
  <c r="J590"/>
  <c r="I593"/>
  <c r="I597" s="1"/>
  <c r="I539"/>
  <c r="I568" s="1"/>
  <c r="J532"/>
  <c r="H597" l="1"/>
  <c r="H598" s="1"/>
  <c r="I594"/>
  <c r="J594" s="1"/>
  <c r="F539" i="5" s="1"/>
  <c r="I598" i="1"/>
  <c r="F350" i="5"/>
  <c r="G531"/>
  <c r="G532"/>
  <c r="G533"/>
  <c r="G537"/>
  <c r="G538"/>
  <c r="G539"/>
  <c r="F196"/>
  <c r="F197"/>
  <c r="D196"/>
  <c r="G196" s="1"/>
  <c r="D197"/>
  <c r="J610" i="1"/>
  <c r="G613"/>
  <c r="J531"/>
  <c r="G197" i="5" l="1"/>
  <c r="J598" i="1"/>
  <c r="I627" l="1"/>
  <c r="I631" s="1"/>
  <c r="I632" s="1"/>
  <c r="H627"/>
  <c r="H631" s="1"/>
  <c r="H632" s="1"/>
  <c r="H636" s="1"/>
  <c r="H637" s="1"/>
  <c r="I628"/>
  <c r="H628"/>
  <c r="J624"/>
  <c r="J623"/>
  <c r="G626"/>
  <c r="G628" s="1"/>
  <c r="G630" s="1"/>
  <c r="G632" s="1"/>
  <c r="G617"/>
  <c r="G619" s="1"/>
  <c r="D155" i="5" s="1"/>
  <c r="J604" i="1"/>
  <c r="J605"/>
  <c r="J606"/>
  <c r="J607"/>
  <c r="J608"/>
  <c r="J611"/>
  <c r="J603"/>
  <c r="I614"/>
  <c r="I618" s="1"/>
  <c r="I619" s="1"/>
  <c r="H614"/>
  <c r="H618" s="1"/>
  <c r="H619" s="1"/>
  <c r="I569"/>
  <c r="H569"/>
  <c r="I540"/>
  <c r="H540"/>
  <c r="I536"/>
  <c r="H536"/>
  <c r="H520"/>
  <c r="I520"/>
  <c r="J515"/>
  <c r="G518"/>
  <c r="G520" s="1"/>
  <c r="D33" i="5" s="1"/>
  <c r="J511" i="1"/>
  <c r="I8" i="6" s="1"/>
  <c r="Q8" s="1"/>
  <c r="H506" i="1"/>
  <c r="I506"/>
  <c r="G506"/>
  <c r="D35" i="5" s="1"/>
  <c r="H502" i="1"/>
  <c r="I502"/>
  <c r="G502"/>
  <c r="J498"/>
  <c r="I9" i="6" s="1"/>
  <c r="Q9" s="1"/>
  <c r="I489" i="1"/>
  <c r="F40" i="5" s="1"/>
  <c r="J483" i="1"/>
  <c r="H355"/>
  <c r="H356" s="1"/>
  <c r="I403"/>
  <c r="I408" s="1"/>
  <c r="H403"/>
  <c r="H408" s="1"/>
  <c r="G402"/>
  <c r="G407" s="1"/>
  <c r="G409" s="1"/>
  <c r="J400"/>
  <c r="M15" i="6" s="1"/>
  <c r="J146" i="1"/>
  <c r="J502" l="1"/>
  <c r="F35" i="5"/>
  <c r="F195"/>
  <c r="J409" i="1"/>
  <c r="D350" i="5"/>
  <c r="J619" i="1"/>
  <c r="F155" i="5"/>
  <c r="F33"/>
  <c r="G516" i="1"/>
  <c r="J516" s="1"/>
  <c r="I636"/>
  <c r="I637" s="1"/>
  <c r="J632"/>
  <c r="G635"/>
  <c r="G637" s="1"/>
  <c r="J506"/>
  <c r="J628"/>
  <c r="J520"/>
  <c r="J530"/>
  <c r="G536"/>
  <c r="J536" s="1"/>
  <c r="G538"/>
  <c r="G567" s="1"/>
  <c r="G404"/>
  <c r="J404" s="1"/>
  <c r="J408"/>
  <c r="J206"/>
  <c r="J208" s="1"/>
  <c r="J210" s="1"/>
  <c r="H208"/>
  <c r="H210" s="1"/>
  <c r="I208"/>
  <c r="I210" s="1"/>
  <c r="G208"/>
  <c r="G212" s="1"/>
  <c r="G214" s="1"/>
  <c r="G196"/>
  <c r="H324"/>
  <c r="I319"/>
  <c r="I320" s="1"/>
  <c r="G318"/>
  <c r="G322" s="1"/>
  <c r="G354" s="1"/>
  <c r="J316"/>
  <c r="P11" i="6" s="1"/>
  <c r="J315" i="1"/>
  <c r="J314"/>
  <c r="J313"/>
  <c r="J312"/>
  <c r="G569" l="1"/>
  <c r="J569" s="1"/>
  <c r="I11" i="6"/>
  <c r="D529" i="5"/>
  <c r="G529" s="1"/>
  <c r="J214" i="1"/>
  <c r="J637"/>
  <c r="G540"/>
  <c r="G324"/>
  <c r="D470" i="5" s="1"/>
  <c r="G356" i="1"/>
  <c r="G210"/>
  <c r="J318"/>
  <c r="G320"/>
  <c r="J320" s="1"/>
  <c r="J364"/>
  <c r="I15" i="6" s="1"/>
  <c r="J930" i="1"/>
  <c r="J540" l="1"/>
  <c r="D195" i="5"/>
  <c r="J28" i="6"/>
  <c r="H72" i="2" s="1"/>
  <c r="J1215" i="1"/>
  <c r="N26" i="6" s="1"/>
  <c r="G1217" i="1"/>
  <c r="G39"/>
  <c r="J45"/>
  <c r="J44"/>
  <c r="G48"/>
  <c r="J48" s="1"/>
  <c r="I494"/>
  <c r="I524" s="1"/>
  <c r="H494"/>
  <c r="H524" s="1"/>
  <c r="I493"/>
  <c r="G492"/>
  <c r="G522" s="1"/>
  <c r="G524" s="1"/>
  <c r="J482"/>
  <c r="K5" i="6" s="1"/>
  <c r="J524" i="1" l="1"/>
  <c r="G489"/>
  <c r="D40" i="5" s="1"/>
  <c r="G949" i="1"/>
  <c r="J947"/>
  <c r="G772"/>
  <c r="J489" l="1"/>
  <c r="G494"/>
  <c r="G53"/>
  <c r="G55" s="1"/>
  <c r="D535" i="5" s="1"/>
  <c r="J494" i="1" l="1"/>
  <c r="C17" i="6"/>
  <c r="D3"/>
  <c r="J30" i="1"/>
  <c r="I41"/>
  <c r="I55" s="1"/>
  <c r="I60" s="1"/>
  <c r="I73"/>
  <c r="I78" s="1"/>
  <c r="G41"/>
  <c r="J33"/>
  <c r="J65"/>
  <c r="J658"/>
  <c r="I440"/>
  <c r="G440"/>
  <c r="G445" s="1"/>
  <c r="G107"/>
  <c r="G109" s="1"/>
  <c r="G114" s="1"/>
  <c r="D536" i="5" s="1"/>
  <c r="D534" s="1"/>
  <c r="G155" i="1"/>
  <c r="J155" s="1"/>
  <c r="G166"/>
  <c r="J166" s="1"/>
  <c r="G1164"/>
  <c r="G1168" s="1"/>
  <c r="G182"/>
  <c r="G186" s="1"/>
  <c r="J433"/>
  <c r="J434"/>
  <c r="J176"/>
  <c r="J177"/>
  <c r="J178"/>
  <c r="J179"/>
  <c r="J160"/>
  <c r="J161"/>
  <c r="J162"/>
  <c r="J163"/>
  <c r="J136"/>
  <c r="J137"/>
  <c r="J138"/>
  <c r="J139"/>
  <c r="J140"/>
  <c r="J141"/>
  <c r="J95"/>
  <c r="J96"/>
  <c r="J26"/>
  <c r="J27"/>
  <c r="J28"/>
  <c r="I197"/>
  <c r="I201" s="1"/>
  <c r="I202" s="1"/>
  <c r="F542" i="5" s="1"/>
  <c r="I183" i="1"/>
  <c r="I187" s="1"/>
  <c r="I1167"/>
  <c r="J1167" s="1"/>
  <c r="I108"/>
  <c r="I109" s="1"/>
  <c r="I156"/>
  <c r="I167"/>
  <c r="I844"/>
  <c r="I845" s="1"/>
  <c r="I850" s="1"/>
  <c r="G843"/>
  <c r="G845" s="1"/>
  <c r="I773"/>
  <c r="I774" s="1"/>
  <c r="I780"/>
  <c r="I781" s="1"/>
  <c r="G774"/>
  <c r="G779"/>
  <c r="G781" s="1"/>
  <c r="I986"/>
  <c r="I987" s="1"/>
  <c r="G985"/>
  <c r="G987" s="1"/>
  <c r="G992" s="1"/>
  <c r="G997" s="1"/>
  <c r="D193" i="5" s="1"/>
  <c r="B626" s="1"/>
  <c r="I663" i="1"/>
  <c r="I664" s="1"/>
  <c r="G662"/>
  <c r="G664" s="1"/>
  <c r="G669" s="1"/>
  <c r="D174" i="5" s="1"/>
  <c r="I950" i="1"/>
  <c r="I954" s="1"/>
  <c r="I955" s="1"/>
  <c r="F42" i="5" s="1"/>
  <c r="G953" i="1"/>
  <c r="G955" s="1"/>
  <c r="I937"/>
  <c r="I941" s="1"/>
  <c r="G936"/>
  <c r="G940" s="1"/>
  <c r="G942" s="1"/>
  <c r="I883"/>
  <c r="I884" s="1"/>
  <c r="G882"/>
  <c r="G884" s="1"/>
  <c r="G889" s="1"/>
  <c r="J31"/>
  <c r="L3" i="6" s="1"/>
  <c r="J99" i="1"/>
  <c r="J873"/>
  <c r="L21" i="6" s="1"/>
  <c r="J1021" i="1"/>
  <c r="L22" i="6" s="1"/>
  <c r="J1109" i="1"/>
  <c r="L23" i="6" s="1"/>
  <c r="J144" i="1"/>
  <c r="L5" i="6" s="1"/>
  <c r="I370" i="1"/>
  <c r="I375" s="1"/>
  <c r="I418"/>
  <c r="I419" s="1"/>
  <c r="I424" s="1"/>
  <c r="G417"/>
  <c r="G419" s="1"/>
  <c r="J415"/>
  <c r="N15" i="6" s="1"/>
  <c r="H424" i="1"/>
  <c r="J180"/>
  <c r="J164"/>
  <c r="P10" i="6" s="1"/>
  <c r="J153" i="1"/>
  <c r="G713"/>
  <c r="G735"/>
  <c r="D282" i="5" s="1"/>
  <c r="C284"/>
  <c r="C283"/>
  <c r="I754" i="1"/>
  <c r="I755" s="1"/>
  <c r="G753"/>
  <c r="G755" s="1"/>
  <c r="J751"/>
  <c r="I747"/>
  <c r="F283" i="5" s="1"/>
  <c r="H747" i="1"/>
  <c r="G747"/>
  <c r="J746"/>
  <c r="J745"/>
  <c r="J747" s="1"/>
  <c r="I743"/>
  <c r="H743"/>
  <c r="G743"/>
  <c r="J742"/>
  <c r="J743" s="1"/>
  <c r="J741"/>
  <c r="J739"/>
  <c r="I722"/>
  <c r="I723" s="1"/>
  <c r="F281" i="5" s="1"/>
  <c r="H718" i="1"/>
  <c r="I717"/>
  <c r="I718" s="1"/>
  <c r="J714"/>
  <c r="G699"/>
  <c r="H735"/>
  <c r="I735"/>
  <c r="F282" i="5" s="1"/>
  <c r="J734" i="1"/>
  <c r="J733"/>
  <c r="H731"/>
  <c r="I731"/>
  <c r="J730"/>
  <c r="J729"/>
  <c r="J727"/>
  <c r="G731"/>
  <c r="J916"/>
  <c r="I814"/>
  <c r="I818"/>
  <c r="I826"/>
  <c r="F382" i="5"/>
  <c r="G612"/>
  <c r="C612"/>
  <c r="G611"/>
  <c r="C611"/>
  <c r="G610"/>
  <c r="C610"/>
  <c r="G609"/>
  <c r="C609"/>
  <c r="G608"/>
  <c r="C608"/>
  <c r="G607"/>
  <c r="C607"/>
  <c r="G606"/>
  <c r="C606"/>
  <c r="G605"/>
  <c r="C605"/>
  <c r="G604"/>
  <c r="C604"/>
  <c r="G603"/>
  <c r="C603"/>
  <c r="G602"/>
  <c r="C602"/>
  <c r="G601"/>
  <c r="C601"/>
  <c r="G600"/>
  <c r="C600"/>
  <c r="G599"/>
  <c r="C599"/>
  <c r="G598"/>
  <c r="C598"/>
  <c r="G597"/>
  <c r="C597"/>
  <c r="G596"/>
  <c r="C596"/>
  <c r="G595"/>
  <c r="C595"/>
  <c r="G594"/>
  <c r="C594"/>
  <c r="G593"/>
  <c r="C593"/>
  <c r="G592"/>
  <c r="C592"/>
  <c r="G591"/>
  <c r="C591"/>
  <c r="G590"/>
  <c r="C590"/>
  <c r="G589"/>
  <c r="C589"/>
  <c r="G588"/>
  <c r="C588"/>
  <c r="G587"/>
  <c r="C587"/>
  <c r="G586"/>
  <c r="C586"/>
  <c r="G585"/>
  <c r="C585"/>
  <c r="G584"/>
  <c r="C584"/>
  <c r="G583"/>
  <c r="C583"/>
  <c r="G582"/>
  <c r="C582"/>
  <c r="G581"/>
  <c r="C581"/>
  <c r="G580"/>
  <c r="C580"/>
  <c r="G579"/>
  <c r="C579"/>
  <c r="G578"/>
  <c r="C578"/>
  <c r="G577"/>
  <c r="C577"/>
  <c r="G576"/>
  <c r="C576"/>
  <c r="G575"/>
  <c r="C575"/>
  <c r="G574"/>
  <c r="C574"/>
  <c r="G573"/>
  <c r="C573"/>
  <c r="G572"/>
  <c r="C572"/>
  <c r="G571"/>
  <c r="C571"/>
  <c r="G570"/>
  <c r="C570"/>
  <c r="G569"/>
  <c r="C569"/>
  <c r="G568"/>
  <c r="C568"/>
  <c r="G567"/>
  <c r="C567"/>
  <c r="G566"/>
  <c r="C566"/>
  <c r="G565"/>
  <c r="C565"/>
  <c r="G564"/>
  <c r="C564"/>
  <c r="G563"/>
  <c r="C563"/>
  <c r="G562"/>
  <c r="C562"/>
  <c r="G561"/>
  <c r="C561"/>
  <c r="G560"/>
  <c r="C560"/>
  <c r="G559"/>
  <c r="C559"/>
  <c r="G558"/>
  <c r="C558"/>
  <c r="G557"/>
  <c r="C557"/>
  <c r="G556"/>
  <c r="C556"/>
  <c r="G555"/>
  <c r="C555"/>
  <c r="G554"/>
  <c r="C554"/>
  <c r="G553"/>
  <c r="C553"/>
  <c r="G552"/>
  <c r="C552"/>
  <c r="G551"/>
  <c r="C551"/>
  <c r="G550"/>
  <c r="C550"/>
  <c r="G549"/>
  <c r="C549"/>
  <c r="G548"/>
  <c r="C548"/>
  <c r="G547"/>
  <c r="C547"/>
  <c r="G546"/>
  <c r="C546"/>
  <c r="G545"/>
  <c r="C545"/>
  <c r="G544"/>
  <c r="C544"/>
  <c r="C543"/>
  <c r="G527"/>
  <c r="G525"/>
  <c r="G524"/>
  <c r="G523"/>
  <c r="G522"/>
  <c r="G518"/>
  <c r="C518"/>
  <c r="C517"/>
  <c r="G516"/>
  <c r="C516"/>
  <c r="C515"/>
  <c r="G514"/>
  <c r="C514"/>
  <c r="C513"/>
  <c r="G512"/>
  <c r="C512"/>
  <c r="C511"/>
  <c r="G510"/>
  <c r="C510"/>
  <c r="C509"/>
  <c r="G508"/>
  <c r="C508"/>
  <c r="C507"/>
  <c r="G506"/>
  <c r="C506"/>
  <c r="C505"/>
  <c r="G504"/>
  <c r="C504"/>
  <c r="C503"/>
  <c r="G502"/>
  <c r="C502"/>
  <c r="C501"/>
  <c r="G500"/>
  <c r="C500"/>
  <c r="C499"/>
  <c r="G498"/>
  <c r="C498"/>
  <c r="C497"/>
  <c r="G496"/>
  <c r="C496"/>
  <c r="C495"/>
  <c r="G494"/>
  <c r="C494"/>
  <c r="C493"/>
  <c r="G492"/>
  <c r="C492"/>
  <c r="C491"/>
  <c r="G490"/>
  <c r="C490"/>
  <c r="C489"/>
  <c r="G488"/>
  <c r="C488"/>
  <c r="C487"/>
  <c r="G486"/>
  <c r="C486"/>
  <c r="C485"/>
  <c r="G484"/>
  <c r="C484"/>
  <c r="C483"/>
  <c r="G482"/>
  <c r="C482"/>
  <c r="C481"/>
  <c r="G480"/>
  <c r="C480"/>
  <c r="C479"/>
  <c r="G478"/>
  <c r="C478"/>
  <c r="C477"/>
  <c r="G476"/>
  <c r="C476"/>
  <c r="C475"/>
  <c r="G474"/>
  <c r="C474"/>
  <c r="C473"/>
  <c r="G472"/>
  <c r="C472"/>
  <c r="G468"/>
  <c r="G464"/>
  <c r="C464"/>
  <c r="C463"/>
  <c r="G462"/>
  <c r="C462"/>
  <c r="C461"/>
  <c r="G460"/>
  <c r="C460"/>
  <c r="C459"/>
  <c r="G458"/>
  <c r="C458"/>
  <c r="C457"/>
  <c r="G456"/>
  <c r="C456"/>
  <c r="C455"/>
  <c r="G454"/>
  <c r="C454"/>
  <c r="C453"/>
  <c r="G452"/>
  <c r="C452"/>
  <c r="C451"/>
  <c r="G450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G411"/>
  <c r="C411"/>
  <c r="C410"/>
  <c r="G409"/>
  <c r="C409"/>
  <c r="C408"/>
  <c r="G407"/>
  <c r="C407"/>
  <c r="C406"/>
  <c r="G405"/>
  <c r="C405"/>
  <c r="C404"/>
  <c r="G403"/>
  <c r="C403"/>
  <c r="C402"/>
  <c r="G401"/>
  <c r="C401"/>
  <c r="C400"/>
  <c r="G399"/>
  <c r="C399"/>
  <c r="C398"/>
  <c r="G397"/>
  <c r="C397"/>
  <c r="C396"/>
  <c r="G395"/>
  <c r="C395"/>
  <c r="C394"/>
  <c r="G393"/>
  <c r="C393"/>
  <c r="C392"/>
  <c r="G391"/>
  <c r="C391"/>
  <c r="C390"/>
  <c r="G389"/>
  <c r="C389"/>
  <c r="C388"/>
  <c r="G387"/>
  <c r="C387"/>
  <c r="C386"/>
  <c r="G385"/>
  <c r="C385"/>
  <c r="C384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G353"/>
  <c r="G351"/>
  <c r="G348"/>
  <c r="G347"/>
  <c r="G346"/>
  <c r="G343"/>
  <c r="C343"/>
  <c r="C342"/>
  <c r="G341"/>
  <c r="C341"/>
  <c r="C340"/>
  <c r="G339"/>
  <c r="C339"/>
  <c r="C338"/>
  <c r="G337"/>
  <c r="C337"/>
  <c r="C336"/>
  <c r="G335"/>
  <c r="C335"/>
  <c r="C334"/>
  <c r="G333"/>
  <c r="C333"/>
  <c r="C332"/>
  <c r="G331"/>
  <c r="C331"/>
  <c r="C330"/>
  <c r="G329"/>
  <c r="C329"/>
  <c r="C328"/>
  <c r="G327"/>
  <c r="C327"/>
  <c r="C326"/>
  <c r="G325"/>
  <c r="C325"/>
  <c r="C324"/>
  <c r="G323"/>
  <c r="C323"/>
  <c r="C322"/>
  <c r="G321"/>
  <c r="C321"/>
  <c r="C320"/>
  <c r="G319"/>
  <c r="C319"/>
  <c r="C318"/>
  <c r="G317"/>
  <c r="C317"/>
  <c r="C316"/>
  <c r="G315"/>
  <c r="C315"/>
  <c r="C314"/>
  <c r="F312"/>
  <c r="G313"/>
  <c r="D312"/>
  <c r="B629" s="1"/>
  <c r="G311"/>
  <c r="C311"/>
  <c r="C310"/>
  <c r="G309"/>
  <c r="C309"/>
  <c r="C308"/>
  <c r="G307"/>
  <c r="C307"/>
  <c r="C306"/>
  <c r="G305"/>
  <c r="C305"/>
  <c r="C304"/>
  <c r="G303"/>
  <c r="C303"/>
  <c r="C302"/>
  <c r="G301"/>
  <c r="C301"/>
  <c r="C300"/>
  <c r="G299"/>
  <c r="C299"/>
  <c r="C298"/>
  <c r="G297"/>
  <c r="C297"/>
  <c r="C296"/>
  <c r="G295"/>
  <c r="C295"/>
  <c r="C294"/>
  <c r="G293"/>
  <c r="C293"/>
  <c r="C292"/>
  <c r="G291"/>
  <c r="C291"/>
  <c r="C290"/>
  <c r="G289"/>
  <c r="C289"/>
  <c r="C288"/>
  <c r="G287"/>
  <c r="C287"/>
  <c r="C286"/>
  <c r="G285"/>
  <c r="C285"/>
  <c r="G279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G247"/>
  <c r="C247"/>
  <c r="C246"/>
  <c r="G245"/>
  <c r="C245"/>
  <c r="C244"/>
  <c r="G243"/>
  <c r="C243"/>
  <c r="C242"/>
  <c r="G241"/>
  <c r="C241"/>
  <c r="C240"/>
  <c r="G239"/>
  <c r="C239"/>
  <c r="C238"/>
  <c r="G237"/>
  <c r="C237"/>
  <c r="C236"/>
  <c r="G235"/>
  <c r="C235"/>
  <c r="C234"/>
  <c r="G233"/>
  <c r="C233"/>
  <c r="C232"/>
  <c r="G231"/>
  <c r="C231"/>
  <c r="C230"/>
  <c r="G229"/>
  <c r="C229"/>
  <c r="C228"/>
  <c r="G227"/>
  <c r="C227"/>
  <c r="C226"/>
  <c r="G225"/>
  <c r="C225"/>
  <c r="C224"/>
  <c r="G223"/>
  <c r="C223"/>
  <c r="C222"/>
  <c r="G221"/>
  <c r="C221"/>
  <c r="C220"/>
  <c r="G219"/>
  <c r="C219"/>
  <c r="C218"/>
  <c r="G217"/>
  <c r="C217"/>
  <c r="C216"/>
  <c r="G215"/>
  <c r="C215"/>
  <c r="C214"/>
  <c r="G213"/>
  <c r="C213"/>
  <c r="C212"/>
  <c r="G211"/>
  <c r="C211"/>
  <c r="C210"/>
  <c r="G209"/>
  <c r="C209"/>
  <c r="C208"/>
  <c r="G207"/>
  <c r="C207"/>
  <c r="C206"/>
  <c r="G205"/>
  <c r="C205"/>
  <c r="C204"/>
  <c r="G203"/>
  <c r="C203"/>
  <c r="C202"/>
  <c r="G201"/>
  <c r="C201"/>
  <c r="C200"/>
  <c r="G199"/>
  <c r="G194"/>
  <c r="G192"/>
  <c r="C192"/>
  <c r="C191"/>
  <c r="G190"/>
  <c r="C190"/>
  <c r="C189"/>
  <c r="G188"/>
  <c r="C188"/>
  <c r="C187"/>
  <c r="G186"/>
  <c r="C186"/>
  <c r="C185"/>
  <c r="G184"/>
  <c r="C184"/>
  <c r="C183"/>
  <c r="G182"/>
  <c r="C182"/>
  <c r="C181"/>
  <c r="G180"/>
  <c r="C180"/>
  <c r="G178"/>
  <c r="G175"/>
  <c r="C172"/>
  <c r="G171"/>
  <c r="C171"/>
  <c r="C170"/>
  <c r="G169"/>
  <c r="C169"/>
  <c r="C168"/>
  <c r="G167"/>
  <c r="C167"/>
  <c r="C166"/>
  <c r="G165"/>
  <c r="C165"/>
  <c r="C164"/>
  <c r="G163"/>
  <c r="C163"/>
  <c r="C162"/>
  <c r="G161"/>
  <c r="C161"/>
  <c r="C160"/>
  <c r="G159"/>
  <c r="C159"/>
  <c r="C158"/>
  <c r="G157"/>
  <c r="C157"/>
  <c r="C153"/>
  <c r="G152"/>
  <c r="C152"/>
  <c r="C151"/>
  <c r="G150"/>
  <c r="C150"/>
  <c r="C149"/>
  <c r="G148"/>
  <c r="C148"/>
  <c r="C147"/>
  <c r="G146"/>
  <c r="C146"/>
  <c r="C145"/>
  <c r="G144"/>
  <c r="C144"/>
  <c r="C143"/>
  <c r="G142"/>
  <c r="C142"/>
  <c r="C141"/>
  <c r="G140"/>
  <c r="C140"/>
  <c r="C139"/>
  <c r="C138"/>
  <c r="C137"/>
  <c r="C136"/>
  <c r="C135"/>
  <c r="C134"/>
  <c r="C133"/>
  <c r="C132"/>
  <c r="C131"/>
  <c r="G130"/>
  <c r="C130"/>
  <c r="G124"/>
  <c r="G122"/>
  <c r="G120"/>
  <c r="G118"/>
  <c r="G116"/>
  <c r="G114"/>
  <c r="G112"/>
  <c r="G110"/>
  <c r="G108"/>
  <c r="G106"/>
  <c r="C105"/>
  <c r="F97"/>
  <c r="G103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G45"/>
  <c r="G43"/>
  <c r="G41"/>
  <c r="G39"/>
  <c r="G37"/>
  <c r="G35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C19"/>
  <c r="G18"/>
  <c r="C18"/>
  <c r="G17"/>
  <c r="C17"/>
  <c r="C16"/>
  <c r="C15"/>
  <c r="G14"/>
  <c r="C14"/>
  <c r="G13"/>
  <c r="C13"/>
  <c r="C12"/>
  <c r="C11"/>
  <c r="G10"/>
  <c r="C10"/>
  <c r="C9"/>
  <c r="G8"/>
  <c r="I830" i="1"/>
  <c r="F383" i="5" s="1"/>
  <c r="G830" i="1"/>
  <c r="D383" i="5" s="1"/>
  <c r="J828" i="1"/>
  <c r="G824"/>
  <c r="G826" s="1"/>
  <c r="J822"/>
  <c r="J810"/>
  <c r="G812"/>
  <c r="G65" i="5"/>
  <c r="G69"/>
  <c r="G73"/>
  <c r="G77"/>
  <c r="G81"/>
  <c r="G85"/>
  <c r="G89"/>
  <c r="G93"/>
  <c r="D97"/>
  <c r="G355"/>
  <c r="G357"/>
  <c r="G359"/>
  <c r="G361"/>
  <c r="G363"/>
  <c r="G365"/>
  <c r="G367"/>
  <c r="G369"/>
  <c r="G371"/>
  <c r="G373"/>
  <c r="G375"/>
  <c r="G377"/>
  <c r="G379"/>
  <c r="J797" i="1"/>
  <c r="G683"/>
  <c r="J683" s="1"/>
  <c r="I1250"/>
  <c r="J1250" s="1"/>
  <c r="G1249"/>
  <c r="G1254" s="1"/>
  <c r="I1246"/>
  <c r="I1247" s="1"/>
  <c r="G1245"/>
  <c r="G1247" s="1"/>
  <c r="J1241"/>
  <c r="H1206"/>
  <c r="H1210" s="1"/>
  <c r="I1209"/>
  <c r="F128" i="5" s="1"/>
  <c r="F127" s="1"/>
  <c r="J1202" i="1"/>
  <c r="P26" i="6" s="1"/>
  <c r="H1223" i="1"/>
  <c r="G1221"/>
  <c r="J1214"/>
  <c r="K26" i="6" s="1"/>
  <c r="J1204" i="1"/>
  <c r="J1201"/>
  <c r="J1200"/>
  <c r="J1199"/>
  <c r="J1198"/>
  <c r="J1197"/>
  <c r="J1196"/>
  <c r="J1162"/>
  <c r="J1160"/>
  <c r="J1161"/>
  <c r="H1165"/>
  <c r="J1165" s="1"/>
  <c r="G1171"/>
  <c r="J1171" s="1"/>
  <c r="J1158"/>
  <c r="N24" i="6" s="1"/>
  <c r="J1157" i="1"/>
  <c r="J1156"/>
  <c r="J1155"/>
  <c r="J1154"/>
  <c r="J1153"/>
  <c r="J1152"/>
  <c r="J1151"/>
  <c r="J1150"/>
  <c r="J1149"/>
  <c r="J1148"/>
  <c r="J1147"/>
  <c r="J1117"/>
  <c r="G1114"/>
  <c r="J1114" s="1"/>
  <c r="J1056"/>
  <c r="H1064"/>
  <c r="I1050"/>
  <c r="H1032"/>
  <c r="H1049" s="1"/>
  <c r="H1080" s="1"/>
  <c r="H1087" s="1"/>
  <c r="J1011"/>
  <c r="J1012"/>
  <c r="J1013"/>
  <c r="H1076"/>
  <c r="I1071"/>
  <c r="G1070"/>
  <c r="G1074" s="1"/>
  <c r="G1076" s="1"/>
  <c r="J1068"/>
  <c r="I1059"/>
  <c r="I1060" s="1"/>
  <c r="I1064" s="1"/>
  <c r="G1058"/>
  <c r="G1062" s="1"/>
  <c r="I1045"/>
  <c r="I1046" s="1"/>
  <c r="G1044"/>
  <c r="G1046" s="1"/>
  <c r="G1031"/>
  <c r="J1029"/>
  <c r="J1028"/>
  <c r="J1027"/>
  <c r="J1026"/>
  <c r="H992"/>
  <c r="H997" s="1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46"/>
  <c r="I951"/>
  <c r="H955"/>
  <c r="H942"/>
  <c r="H926"/>
  <c r="I921"/>
  <c r="I925" s="1"/>
  <c r="I926" s="1"/>
  <c r="G920"/>
  <c r="J920" s="1"/>
  <c r="G67"/>
  <c r="G68" s="1"/>
  <c r="J918"/>
  <c r="J917"/>
  <c r="J879"/>
  <c r="G887"/>
  <c r="G892" s="1"/>
  <c r="H889"/>
  <c r="H894" s="1"/>
  <c r="J841"/>
  <c r="H850"/>
  <c r="H855" s="1"/>
  <c r="G848"/>
  <c r="G853" s="1"/>
  <c r="I800"/>
  <c r="I801" s="1"/>
  <c r="I806" s="1"/>
  <c r="F381" i="5" s="1"/>
  <c r="G799" i="1"/>
  <c r="G801" s="1"/>
  <c r="H806"/>
  <c r="H786"/>
  <c r="J777"/>
  <c r="H791"/>
  <c r="J770"/>
  <c r="J699"/>
  <c r="H669"/>
  <c r="H674" s="1"/>
  <c r="H445"/>
  <c r="G443"/>
  <c r="G475" s="1"/>
  <c r="H375"/>
  <c r="G368"/>
  <c r="G370" s="1"/>
  <c r="I198"/>
  <c r="H202"/>
  <c r="H188"/>
  <c r="I184"/>
  <c r="H172"/>
  <c r="I168"/>
  <c r="H114"/>
  <c r="J104"/>
  <c r="J103"/>
  <c r="J101"/>
  <c r="J100"/>
  <c r="N4" i="6" s="1"/>
  <c r="J98" i="1"/>
  <c r="J97"/>
  <c r="J94"/>
  <c r="J93"/>
  <c r="J92"/>
  <c r="J91"/>
  <c r="J90"/>
  <c r="J89"/>
  <c r="J88"/>
  <c r="H73"/>
  <c r="H78" s="1"/>
  <c r="H55"/>
  <c r="I72"/>
  <c r="J32"/>
  <c r="J1020"/>
  <c r="J149"/>
  <c r="J145"/>
  <c r="M5" i="6" s="1"/>
  <c r="J875" i="1"/>
  <c r="J660"/>
  <c r="P16" i="6" s="1"/>
  <c r="J365" i="1"/>
  <c r="J22"/>
  <c r="J1101"/>
  <c r="J152"/>
  <c r="J659"/>
  <c r="N16" i="6" s="1"/>
  <c r="J657" i="1"/>
  <c r="J656"/>
  <c r="J1097"/>
  <c r="J1098"/>
  <c r="J1099"/>
  <c r="J1100"/>
  <c r="J1102"/>
  <c r="J1103"/>
  <c r="J1104"/>
  <c r="J1105"/>
  <c r="J1106"/>
  <c r="J1107"/>
  <c r="J1108"/>
  <c r="J1110"/>
  <c r="N23" i="6" s="1"/>
  <c r="J1111" i="1"/>
  <c r="J1112"/>
  <c r="J148"/>
  <c r="J876"/>
  <c r="J865"/>
  <c r="J864"/>
  <c r="J863"/>
  <c r="J862"/>
  <c r="J861"/>
  <c r="J142"/>
  <c r="J1243"/>
  <c r="J880"/>
  <c r="J29"/>
  <c r="J1024"/>
  <c r="J1023"/>
  <c r="J132"/>
  <c r="J1242"/>
  <c r="J1025"/>
  <c r="J1022"/>
  <c r="J1019"/>
  <c r="J1018"/>
  <c r="J1017"/>
  <c r="J1016"/>
  <c r="J1015"/>
  <c r="J1014"/>
  <c r="J1010"/>
  <c r="J1009"/>
  <c r="J866"/>
  <c r="J867"/>
  <c r="J868"/>
  <c r="J869"/>
  <c r="J870"/>
  <c r="J871"/>
  <c r="J872"/>
  <c r="J874"/>
  <c r="J877"/>
  <c r="J878"/>
  <c r="J130"/>
  <c r="J131"/>
  <c r="J133"/>
  <c r="J134"/>
  <c r="J135"/>
  <c r="J147"/>
  <c r="N5" i="6" s="1"/>
  <c r="J150" i="1"/>
  <c r="J151"/>
  <c r="J36"/>
  <c r="J35"/>
  <c r="J25"/>
  <c r="J24"/>
  <c r="J23"/>
  <c r="J21"/>
  <c r="J20"/>
  <c r="J19"/>
  <c r="J949"/>
  <c r="I1125"/>
  <c r="G990"/>
  <c r="G995" s="1"/>
  <c r="J985"/>
  <c r="I1035"/>
  <c r="I1052" s="1"/>
  <c r="J843"/>
  <c r="J882"/>
  <c r="G951"/>
  <c r="G1060"/>
  <c r="G1064" s="1"/>
  <c r="D414" i="5" s="1"/>
  <c r="J438" i="1"/>
  <c r="G784"/>
  <c r="G789" s="1"/>
  <c r="J1166"/>
  <c r="I1173"/>
  <c r="I1180" s="1"/>
  <c r="I157"/>
  <c r="I113"/>
  <c r="I118" s="1"/>
  <c r="G667"/>
  <c r="G672" s="1"/>
  <c r="G71"/>
  <c r="G76" s="1"/>
  <c r="J772"/>
  <c r="J799"/>
  <c r="G58"/>
  <c r="G81" s="1"/>
  <c r="J1164"/>
  <c r="J779"/>
  <c r="J1115"/>
  <c r="G184"/>
  <c r="J184" s="1"/>
  <c r="J753"/>
  <c r="J717"/>
  <c r="J722"/>
  <c r="J713"/>
  <c r="J735"/>
  <c r="J812"/>
  <c r="G12" i="5"/>
  <c r="G16"/>
  <c r="J754" i="1"/>
  <c r="G373"/>
  <c r="J936"/>
  <c r="G938"/>
  <c r="I1168"/>
  <c r="I1175" s="1"/>
  <c r="J1044"/>
  <c r="I423"/>
  <c r="G9" i="5"/>
  <c r="G15"/>
  <c r="G36"/>
  <c r="G44"/>
  <c r="G47"/>
  <c r="G49"/>
  <c r="G51"/>
  <c r="G53"/>
  <c r="G55"/>
  <c r="G57"/>
  <c r="G59"/>
  <c r="G61"/>
  <c r="G63"/>
  <c r="G71"/>
  <c r="G79"/>
  <c r="G87"/>
  <c r="G95"/>
  <c r="G107"/>
  <c r="G111"/>
  <c r="G115"/>
  <c r="G119"/>
  <c r="G123"/>
  <c r="G132"/>
  <c r="G134"/>
  <c r="G136"/>
  <c r="G138"/>
  <c r="G70"/>
  <c r="G78"/>
  <c r="G86"/>
  <c r="G94"/>
  <c r="G100"/>
  <c r="G129"/>
  <c r="H1119" i="1"/>
  <c r="H1127" s="1"/>
  <c r="H1123"/>
  <c r="J1123" s="1"/>
  <c r="G6" i="5"/>
  <c r="G11"/>
  <c r="G19"/>
  <c r="G34"/>
  <c r="G38"/>
  <c r="G46"/>
  <c r="G48"/>
  <c r="G50"/>
  <c r="G52"/>
  <c r="G54"/>
  <c r="G56"/>
  <c r="G58"/>
  <c r="G60"/>
  <c r="G62"/>
  <c r="G64"/>
  <c r="G67"/>
  <c r="G75"/>
  <c r="G83"/>
  <c r="G91"/>
  <c r="G105"/>
  <c r="G109"/>
  <c r="G113"/>
  <c r="G117"/>
  <c r="G121"/>
  <c r="J1245" i="1"/>
  <c r="G66" i="5"/>
  <c r="G74"/>
  <c r="G82"/>
  <c r="G90"/>
  <c r="G98"/>
  <c r="G102"/>
  <c r="G126"/>
  <c r="G68"/>
  <c r="G72"/>
  <c r="G76"/>
  <c r="G80"/>
  <c r="G84"/>
  <c r="G88"/>
  <c r="G92"/>
  <c r="G96"/>
  <c r="G99"/>
  <c r="G101"/>
  <c r="G104"/>
  <c r="G125"/>
  <c r="G131"/>
  <c r="G133"/>
  <c r="G135"/>
  <c r="G137"/>
  <c r="G139"/>
  <c r="G141"/>
  <c r="G143"/>
  <c r="G145"/>
  <c r="G147"/>
  <c r="G149"/>
  <c r="G151"/>
  <c r="G153"/>
  <c r="G158"/>
  <c r="G160"/>
  <c r="G162"/>
  <c r="G164"/>
  <c r="G166"/>
  <c r="G168"/>
  <c r="G170"/>
  <c r="G172"/>
  <c r="G198"/>
  <c r="G200"/>
  <c r="G202"/>
  <c r="G204"/>
  <c r="G206"/>
  <c r="G208"/>
  <c r="G210"/>
  <c r="G212"/>
  <c r="G214"/>
  <c r="G216"/>
  <c r="G218"/>
  <c r="G220"/>
  <c r="G222"/>
  <c r="G224"/>
  <c r="G226"/>
  <c r="G228"/>
  <c r="G230"/>
  <c r="G232"/>
  <c r="G234"/>
  <c r="G236"/>
  <c r="G238"/>
  <c r="G240"/>
  <c r="G242"/>
  <c r="G244"/>
  <c r="G246"/>
  <c r="G300"/>
  <c r="G179"/>
  <c r="G181"/>
  <c r="G183"/>
  <c r="G185"/>
  <c r="G187"/>
  <c r="G189"/>
  <c r="G191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86"/>
  <c r="G288"/>
  <c r="G290"/>
  <c r="G292"/>
  <c r="G294"/>
  <c r="G296"/>
  <c r="G298"/>
  <c r="G356"/>
  <c r="G360"/>
  <c r="G364"/>
  <c r="G368"/>
  <c r="G372"/>
  <c r="G376"/>
  <c r="G384"/>
  <c r="G386"/>
  <c r="G388"/>
  <c r="G390"/>
  <c r="G392"/>
  <c r="G394"/>
  <c r="G396"/>
  <c r="G398"/>
  <c r="G400"/>
  <c r="G402"/>
  <c r="G404"/>
  <c r="G406"/>
  <c r="G408"/>
  <c r="G410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1"/>
  <c r="G453"/>
  <c r="G455"/>
  <c r="G457"/>
  <c r="G459"/>
  <c r="G461"/>
  <c r="G463"/>
  <c r="G469"/>
  <c r="G471"/>
  <c r="G473"/>
  <c r="G475"/>
  <c r="G477"/>
  <c r="G479"/>
  <c r="G481"/>
  <c r="G483"/>
  <c r="G485"/>
  <c r="G487"/>
  <c r="G489"/>
  <c r="G491"/>
  <c r="G493"/>
  <c r="G495"/>
  <c r="G497"/>
  <c r="G499"/>
  <c r="G501"/>
  <c r="G503"/>
  <c r="G505"/>
  <c r="G507"/>
  <c r="G509"/>
  <c r="G511"/>
  <c r="G513"/>
  <c r="G515"/>
  <c r="G517"/>
  <c r="G302"/>
  <c r="G304"/>
  <c r="G306"/>
  <c r="G308"/>
  <c r="G310"/>
  <c r="G314"/>
  <c r="G316"/>
  <c r="G318"/>
  <c r="G320"/>
  <c r="G322"/>
  <c r="G324"/>
  <c r="G326"/>
  <c r="G328"/>
  <c r="G330"/>
  <c r="G332"/>
  <c r="G334"/>
  <c r="G336"/>
  <c r="G338"/>
  <c r="G340"/>
  <c r="G342"/>
  <c r="G354"/>
  <c r="G358"/>
  <c r="G362"/>
  <c r="G366"/>
  <c r="G370"/>
  <c r="G374"/>
  <c r="G378"/>
  <c r="G467"/>
  <c r="G543"/>
  <c r="I1072" i="1"/>
  <c r="I1075"/>
  <c r="I1076" s="1"/>
  <c r="H1168"/>
  <c r="H1175" s="1"/>
  <c r="H1172"/>
  <c r="J1172" s="1"/>
  <c r="I1222"/>
  <c r="I1219"/>
  <c r="I1223" s="1"/>
  <c r="I805"/>
  <c r="I834" s="1"/>
  <c r="J1217"/>
  <c r="I1255"/>
  <c r="I1256" s="1"/>
  <c r="P5" i="6" l="1"/>
  <c r="Q11"/>
  <c r="P25"/>
  <c r="J182" i="1"/>
  <c r="I1081"/>
  <c r="I1088" s="1"/>
  <c r="G1251"/>
  <c r="J1249"/>
  <c r="D176" i="5"/>
  <c r="G477" i="1"/>
  <c r="H5" i="6"/>
  <c r="J662" i="1"/>
  <c r="I668"/>
  <c r="I673" s="1"/>
  <c r="N22" i="6"/>
  <c r="G1048" i="1"/>
  <c r="P21" i="6"/>
  <c r="I5"/>
  <c r="H60" i="1"/>
  <c r="H82" s="1"/>
  <c r="F535" i="5"/>
  <c r="H428" i="1"/>
  <c r="F352" i="5"/>
  <c r="H477" i="1"/>
  <c r="Q15" i="6"/>
  <c r="H119" i="1"/>
  <c r="H123" s="1"/>
  <c r="G814"/>
  <c r="G816"/>
  <c r="J731"/>
  <c r="H1182"/>
  <c r="H1188" s="1"/>
  <c r="F521" i="5"/>
  <c r="G97"/>
  <c r="G312"/>
  <c r="I10" i="6"/>
  <c r="Q10" s="1"/>
  <c r="J814" i="1"/>
  <c r="G723"/>
  <c r="G804"/>
  <c r="J1031"/>
  <c r="J826"/>
  <c r="G188"/>
  <c r="D526" i="5" s="1"/>
  <c r="C12" i="6"/>
  <c r="J1125" i="1"/>
  <c r="I16" i="6"/>
  <c r="Q16" s="1"/>
  <c r="H960" i="1"/>
  <c r="H1002" s="1"/>
  <c r="J824"/>
  <c r="G170"/>
  <c r="H1035"/>
  <c r="H1052" s="1"/>
  <c r="H1083" s="1"/>
  <c r="H1090" s="1"/>
  <c r="G168"/>
  <c r="J107"/>
  <c r="G757"/>
  <c r="G759" s="1"/>
  <c r="D284" i="5" s="1"/>
  <c r="I888" i="1"/>
  <c r="I893" s="1"/>
  <c r="I444"/>
  <c r="I849"/>
  <c r="I854" s="1"/>
  <c r="I1174"/>
  <c r="I1181" s="1"/>
  <c r="I1187" s="1"/>
  <c r="J1187" s="1"/>
  <c r="I785"/>
  <c r="I790" s="1"/>
  <c r="I991"/>
  <c r="I996" s="1"/>
  <c r="I374"/>
  <c r="I427" s="1"/>
  <c r="I428" s="1"/>
  <c r="I4" i="6"/>
  <c r="G112" i="1"/>
  <c r="G117" s="1"/>
  <c r="I938"/>
  <c r="J938" s="1"/>
  <c r="G422"/>
  <c r="H1179"/>
  <c r="H1185" s="1"/>
  <c r="J1185" s="1"/>
  <c r="H1228"/>
  <c r="H1233" s="1"/>
  <c r="J830"/>
  <c r="J1070"/>
  <c r="I1063"/>
  <c r="I1082" s="1"/>
  <c r="I1089" s="1"/>
  <c r="J168"/>
  <c r="J1116"/>
  <c r="C21" i="6"/>
  <c r="D32"/>
  <c r="F32" s="1"/>
  <c r="N3"/>
  <c r="G1208" i="1"/>
  <c r="D21" i="6"/>
  <c r="G1119" i="1"/>
  <c r="G1127" s="1"/>
  <c r="I1206"/>
  <c r="I1210" s="1"/>
  <c r="I1228" s="1"/>
  <c r="C24" i="6"/>
  <c r="H3"/>
  <c r="H219" i="1"/>
  <c r="C23" i="6"/>
  <c r="L4"/>
  <c r="C20"/>
  <c r="I21"/>
  <c r="G157" i="1"/>
  <c r="J157" s="1"/>
  <c r="I3" i="6"/>
  <c r="J1181" i="1"/>
  <c r="J1060"/>
  <c r="G1256"/>
  <c r="G1259" s="1"/>
  <c r="J1254"/>
  <c r="J1251"/>
  <c r="G1219"/>
  <c r="G1206"/>
  <c r="G721"/>
  <c r="J721" s="1"/>
  <c r="J723" s="1"/>
  <c r="G924"/>
  <c r="G958" s="1"/>
  <c r="G1000" s="1"/>
  <c r="B622" i="5"/>
  <c r="G1122" i="1"/>
  <c r="G1130" s="1"/>
  <c r="G1137" s="1"/>
  <c r="J1137" s="1"/>
  <c r="G1072"/>
  <c r="J1072" s="1"/>
  <c r="J1058"/>
  <c r="G922"/>
  <c r="I1124"/>
  <c r="G1035"/>
  <c r="J951"/>
  <c r="N21" i="6"/>
  <c r="D20"/>
  <c r="I27"/>
  <c r="Q27" s="1"/>
  <c r="I12"/>
  <c r="Q12" s="1"/>
  <c r="I22"/>
  <c r="P22"/>
  <c r="I1260" i="1"/>
  <c r="J1260" s="1"/>
  <c r="J1256"/>
  <c r="J419"/>
  <c r="G424"/>
  <c r="D349" i="5" s="1"/>
  <c r="I1140" i="1"/>
  <c r="J1140" s="1"/>
  <c r="J1133"/>
  <c r="G674"/>
  <c r="M28" i="6"/>
  <c r="H74" i="2" s="1"/>
  <c r="J1173" i="1"/>
  <c r="I26" i="6"/>
  <c r="Q26" s="1"/>
  <c r="I1227" i="1"/>
  <c r="I1232" s="1"/>
  <c r="H22" i="6"/>
  <c r="H650" i="1"/>
  <c r="J1076"/>
  <c r="G283" i="5"/>
  <c r="I786" i="1"/>
  <c r="H4" i="6"/>
  <c r="G282" i="5"/>
  <c r="G716" i="1"/>
  <c r="J716" s="1"/>
  <c r="I82"/>
  <c r="H1131"/>
  <c r="P23" i="6"/>
  <c r="I1127" i="1"/>
  <c r="I1135" s="1"/>
  <c r="I1141" s="1"/>
  <c r="J1119"/>
  <c r="I23" i="6"/>
  <c r="H23"/>
  <c r="C10"/>
  <c r="G383" i="5"/>
  <c r="J781" i="1"/>
  <c r="I171"/>
  <c r="I172" s="1"/>
  <c r="K28" i="6"/>
  <c r="H73" i="2" s="1"/>
  <c r="I24" i="6"/>
  <c r="C22"/>
  <c r="P24"/>
  <c r="C16"/>
  <c r="H21"/>
  <c r="D16"/>
  <c r="C5"/>
  <c r="D5"/>
  <c r="D4"/>
  <c r="C3"/>
  <c r="C11"/>
  <c r="C4"/>
  <c r="G1079" i="1"/>
  <c r="G1086" s="1"/>
  <c r="J1046"/>
  <c r="I922"/>
  <c r="J922" s="1"/>
  <c r="J834"/>
  <c r="I835"/>
  <c r="G375"/>
  <c r="J370"/>
  <c r="G806"/>
  <c r="J801"/>
  <c r="G73"/>
  <c r="J68"/>
  <c r="F414" i="5"/>
  <c r="G414" s="1"/>
  <c r="J1064" i="1"/>
  <c r="F380" i="5"/>
  <c r="H1135" i="1"/>
  <c r="H1141" s="1"/>
  <c r="I1186"/>
  <c r="J1186" s="1"/>
  <c r="J1180"/>
  <c r="F413" i="5"/>
  <c r="I1083" i="1"/>
  <c r="I1090" s="1"/>
  <c r="D42" i="5"/>
  <c r="G42" s="1"/>
  <c r="J955" i="1"/>
  <c r="C18" i="6" s="1"/>
  <c r="I669" i="1"/>
  <c r="F174" i="5" s="1"/>
  <c r="J664" i="1"/>
  <c r="G850"/>
  <c r="G855" s="1"/>
  <c r="J845"/>
  <c r="I114"/>
  <c r="J114" s="1"/>
  <c r="J119" s="1"/>
  <c r="J109"/>
  <c r="G200"/>
  <c r="G198"/>
  <c r="J198" s="1"/>
  <c r="J196"/>
  <c r="J1247"/>
  <c r="J755"/>
  <c r="F349" i="5"/>
  <c r="J424" i="1"/>
  <c r="I959"/>
  <c r="I942"/>
  <c r="J942" s="1"/>
  <c r="J774"/>
  <c r="G786"/>
  <c r="I791"/>
  <c r="F345" i="5" s="1"/>
  <c r="I855" i="1"/>
  <c r="F466" i="5"/>
  <c r="I188" i="1"/>
  <c r="F530" i="5" s="1"/>
  <c r="G530" s="1"/>
  <c r="I445" i="1"/>
  <c r="F176" i="5" s="1"/>
  <c r="J440" i="1"/>
  <c r="G119"/>
  <c r="G123" s="1"/>
  <c r="I758"/>
  <c r="D5" i="5"/>
  <c r="B620" s="1"/>
  <c r="G894" i="1"/>
  <c r="I889"/>
  <c r="J889" s="1"/>
  <c r="J884"/>
  <c r="G1175"/>
  <c r="J1168"/>
  <c r="G1178"/>
  <c r="I1182"/>
  <c r="F156" i="5"/>
  <c r="J987" i="1"/>
  <c r="I992"/>
  <c r="J41"/>
  <c r="G176" i="5" l="1"/>
  <c r="J170" i="1"/>
  <c r="G535" i="5"/>
  <c r="G1226" i="1"/>
  <c r="G1231" s="1"/>
  <c r="D128" i="5"/>
  <c r="J1122" i="1"/>
  <c r="G426"/>
  <c r="G428" s="1"/>
  <c r="J1179"/>
  <c r="G833"/>
  <c r="J1130"/>
  <c r="I476"/>
  <c r="I477" s="1"/>
  <c r="Q21" i="6"/>
  <c r="J757" i="1"/>
  <c r="L18" i="6"/>
  <c r="Q18" s="1"/>
  <c r="D345" i="5"/>
  <c r="D352"/>
  <c r="G352" s="1"/>
  <c r="J816" i="1"/>
  <c r="G818"/>
  <c r="F536" i="5"/>
  <c r="G536" s="1"/>
  <c r="Q23" i="6"/>
  <c r="Q4"/>
  <c r="Q22"/>
  <c r="Q24"/>
  <c r="Q3"/>
  <c r="J1175" i="1"/>
  <c r="D521" i="5"/>
  <c r="G521" s="1"/>
  <c r="J1174" i="1"/>
  <c r="G1135"/>
  <c r="G1141" s="1"/>
  <c r="J1141" s="1"/>
  <c r="D249" i="5"/>
  <c r="D248" s="1"/>
  <c r="B627" s="1"/>
  <c r="D281"/>
  <c r="D280" s="1"/>
  <c r="B628" s="1"/>
  <c r="G762" i="1"/>
  <c r="G764" s="1"/>
  <c r="G172"/>
  <c r="D173" i="5"/>
  <c r="B625" s="1"/>
  <c r="H28" i="6"/>
  <c r="F154" i="5"/>
  <c r="G526"/>
  <c r="J188" i="1"/>
  <c r="I218"/>
  <c r="I1261"/>
  <c r="G718"/>
  <c r="J718" s="1"/>
  <c r="G1052"/>
  <c r="J1035"/>
  <c r="G1210"/>
  <c r="J1259"/>
  <c r="J1261" s="1"/>
  <c r="G1261"/>
  <c r="G926"/>
  <c r="J926" s="1"/>
  <c r="G349" i="5"/>
  <c r="F249"/>
  <c r="J1206" i="1"/>
  <c r="J1124"/>
  <c r="J1219"/>
  <c r="G1223"/>
  <c r="F5" i="5"/>
  <c r="G5" s="1"/>
  <c r="P28" i="6"/>
  <c r="H80" i="2" s="1"/>
  <c r="D26" i="6"/>
  <c r="C26"/>
  <c r="J1127" i="1"/>
  <c r="I28" i="6"/>
  <c r="J1131" i="1"/>
  <c r="H1138"/>
  <c r="J1138" s="1"/>
  <c r="H1263"/>
  <c r="H1265" s="1"/>
  <c r="I26" i="2" s="1"/>
  <c r="I27" s="1"/>
  <c r="J1135" i="1"/>
  <c r="I894"/>
  <c r="J894" s="1"/>
  <c r="J762"/>
  <c r="J764" s="1"/>
  <c r="L17" i="6" s="1"/>
  <c r="Q17" s="1"/>
  <c r="G78" i="1"/>
  <c r="J73"/>
  <c r="J78" s="1"/>
  <c r="J806"/>
  <c r="D381" i="5"/>
  <c r="G350"/>
  <c r="J375" i="1"/>
  <c r="F344" i="5"/>
  <c r="I219" i="1"/>
  <c r="I759"/>
  <c r="J758"/>
  <c r="J759" s="1"/>
  <c r="J445"/>
  <c r="G177" i="5"/>
  <c r="J786" i="1"/>
  <c r="G791"/>
  <c r="F32" i="5"/>
  <c r="I960" i="1"/>
  <c r="G202"/>
  <c r="G217" s="1"/>
  <c r="J200"/>
  <c r="F520" i="5"/>
  <c r="F519" s="1"/>
  <c r="I119" i="1"/>
  <c r="I123" s="1"/>
  <c r="J123" s="1"/>
  <c r="J855"/>
  <c r="J850"/>
  <c r="I674"/>
  <c r="J669"/>
  <c r="F412" i="5"/>
  <c r="G1184" i="1"/>
  <c r="J1184" s="1"/>
  <c r="J1178"/>
  <c r="G1182"/>
  <c r="G1188" s="1"/>
  <c r="I1188"/>
  <c r="G960"/>
  <c r="I1233"/>
  <c r="I997"/>
  <c r="J992"/>
  <c r="J55"/>
  <c r="J60" s="1"/>
  <c r="G60"/>
  <c r="G219" l="1"/>
  <c r="G648" s="1"/>
  <c r="G650" s="1"/>
  <c r="F534" i="5"/>
  <c r="G534" s="1"/>
  <c r="D127"/>
  <c r="G128"/>
  <c r="J833" i="1"/>
  <c r="J835" s="1"/>
  <c r="L19" i="6" s="1"/>
  <c r="Q19" s="1"/>
  <c r="G835" i="1"/>
  <c r="I24" i="2"/>
  <c r="I23" s="1"/>
  <c r="H54"/>
  <c r="J674" i="1"/>
  <c r="J1188"/>
  <c r="J818"/>
  <c r="D382" i="5"/>
  <c r="G382" s="1"/>
  <c r="N28" i="6"/>
  <c r="H75" i="2" s="1"/>
  <c r="Q20" i="6"/>
  <c r="J172" i="1"/>
  <c r="D520" i="5"/>
  <c r="I35" i="2"/>
  <c r="I34" s="1"/>
  <c r="G249" i="5"/>
  <c r="G281"/>
  <c r="G82" i="1"/>
  <c r="J82" s="1"/>
  <c r="F248" i="5"/>
  <c r="G248" s="1"/>
  <c r="H71" i="2"/>
  <c r="H70"/>
  <c r="E26" i="6"/>
  <c r="G40" i="5"/>
  <c r="G7"/>
  <c r="G156"/>
  <c r="J1223" i="1"/>
  <c r="G155" i="5"/>
  <c r="I1139" i="1"/>
  <c r="J1132"/>
  <c r="G1228"/>
  <c r="J1210"/>
  <c r="D413" i="5"/>
  <c r="G1083" i="1"/>
  <c r="J1052"/>
  <c r="G466" i="5"/>
  <c r="D465"/>
  <c r="J791" i="1"/>
  <c r="J477"/>
  <c r="F284" i="5"/>
  <c r="I763" i="1"/>
  <c r="I764" s="1"/>
  <c r="J428"/>
  <c r="G381" i="5"/>
  <c r="F173"/>
  <c r="G173" s="1"/>
  <c r="G174"/>
  <c r="G542"/>
  <c r="J202" i="1"/>
  <c r="J1182"/>
  <c r="D32" i="5"/>
  <c r="G33"/>
  <c r="G1002" i="1"/>
  <c r="J960"/>
  <c r="J997"/>
  <c r="I1002"/>
  <c r="J219" l="1"/>
  <c r="D528" i="5"/>
  <c r="G528" s="1"/>
  <c r="O5" i="6"/>
  <c r="L28"/>
  <c r="H79" i="2" s="1"/>
  <c r="G520" i="5"/>
  <c r="D519"/>
  <c r="B623"/>
  <c r="G127"/>
  <c r="J1139" i="1"/>
  <c r="D380" i="5"/>
  <c r="G380" s="1"/>
  <c r="D154"/>
  <c r="B624" s="1"/>
  <c r="G1090" i="1"/>
  <c r="J1090" s="1"/>
  <c r="J1083"/>
  <c r="D412" i="5"/>
  <c r="G413"/>
  <c r="G1233" i="1"/>
  <c r="J1233" s="1"/>
  <c r="J1228"/>
  <c r="G345" i="5"/>
  <c r="D344"/>
  <c r="B633"/>
  <c r="F280"/>
  <c r="G280" s="1"/>
  <c r="G284"/>
  <c r="B621"/>
  <c r="G32"/>
  <c r="J1002" i="1"/>
  <c r="F193" i="5"/>
  <c r="G195"/>
  <c r="O28" i="6" l="1"/>
  <c r="Q5"/>
  <c r="T12" s="1"/>
  <c r="M30"/>
  <c r="I31" i="2" s="1"/>
  <c r="I30" s="1"/>
  <c r="I29" s="1"/>
  <c r="I38" s="1"/>
  <c r="I40" s="1"/>
  <c r="D614" i="5"/>
  <c r="B634"/>
  <c r="G1263" i="1"/>
  <c r="G1265" s="1"/>
  <c r="B631" i="5"/>
  <c r="G154"/>
  <c r="B632"/>
  <c r="G412"/>
  <c r="G344"/>
  <c r="B630"/>
  <c r="G193"/>
  <c r="H68" i="2" l="1"/>
  <c r="Q28" i="6"/>
  <c r="E539" i="5"/>
  <c r="E541"/>
  <c r="E543"/>
  <c r="E545"/>
  <c r="E547"/>
  <c r="E549"/>
  <c r="E551"/>
  <c r="E553"/>
  <c r="E555"/>
  <c r="E557"/>
  <c r="E559"/>
  <c r="E561"/>
  <c r="E563"/>
  <c r="E565"/>
  <c r="E567"/>
  <c r="E569"/>
  <c r="E571"/>
  <c r="E573"/>
  <c r="E575"/>
  <c r="E577"/>
  <c r="E579"/>
  <c r="E581"/>
  <c r="E583"/>
  <c r="E585"/>
  <c r="E587"/>
  <c r="E589"/>
  <c r="E591"/>
  <c r="E593"/>
  <c r="E595"/>
  <c r="E597"/>
  <c r="E599"/>
  <c r="E601"/>
  <c r="E603"/>
  <c r="E605"/>
  <c r="E607"/>
  <c r="E609"/>
  <c r="E611"/>
  <c r="E613"/>
  <c r="E536"/>
  <c r="E540"/>
  <c r="E544"/>
  <c r="E548"/>
  <c r="E550"/>
  <c r="E554"/>
  <c r="E558"/>
  <c r="E562"/>
  <c r="E566"/>
  <c r="E570"/>
  <c r="E574"/>
  <c r="E578"/>
  <c r="E582"/>
  <c r="E584"/>
  <c r="E588"/>
  <c r="E592"/>
  <c r="E596"/>
  <c r="E600"/>
  <c r="E604"/>
  <c r="E608"/>
  <c r="E612"/>
  <c r="E537"/>
  <c r="E538"/>
  <c r="E542"/>
  <c r="E546"/>
  <c r="E552"/>
  <c r="E556"/>
  <c r="E560"/>
  <c r="E564"/>
  <c r="E568"/>
  <c r="E572"/>
  <c r="E576"/>
  <c r="E580"/>
  <c r="E586"/>
  <c r="E590"/>
  <c r="E594"/>
  <c r="E598"/>
  <c r="E602"/>
  <c r="E606"/>
  <c r="E610"/>
  <c r="E535"/>
  <c r="E530"/>
  <c r="E532"/>
  <c r="E534"/>
  <c r="E529"/>
  <c r="E531"/>
  <c r="E533"/>
  <c r="E62"/>
  <c r="E197"/>
  <c r="E196"/>
  <c r="E412"/>
  <c r="E315"/>
  <c r="E495"/>
  <c r="E480"/>
  <c r="E30"/>
  <c r="E191"/>
  <c r="E174"/>
  <c r="E431"/>
  <c r="E403"/>
  <c r="E99"/>
  <c r="E255"/>
  <c r="E33"/>
  <c r="E491"/>
  <c r="E195"/>
  <c r="E516"/>
  <c r="E364"/>
  <c r="E181"/>
  <c r="E387"/>
  <c r="E249"/>
  <c r="E152"/>
  <c r="E268"/>
  <c r="E82"/>
  <c r="E52"/>
  <c r="E367"/>
  <c r="E520"/>
  <c r="E382"/>
  <c r="E446"/>
  <c r="E393"/>
  <c r="E261"/>
  <c r="E121"/>
  <c r="E86"/>
  <c r="E288"/>
  <c r="E23"/>
  <c r="E142"/>
  <c r="E74"/>
  <c r="E156"/>
  <c r="E7"/>
  <c r="E349"/>
  <c r="E127"/>
  <c r="E399"/>
  <c r="E334"/>
  <c r="E304"/>
  <c r="E384"/>
  <c r="E469"/>
  <c r="E51"/>
  <c r="E203"/>
  <c r="E458"/>
  <c r="E408"/>
  <c r="E278"/>
  <c r="E114"/>
  <c r="E421"/>
  <c r="E227"/>
  <c r="E614"/>
  <c r="E378"/>
  <c r="E435"/>
  <c r="E429"/>
  <c r="E488"/>
  <c r="E342"/>
  <c r="E413"/>
  <c r="E383"/>
  <c r="E252"/>
  <c r="E71"/>
  <c r="E246"/>
  <c r="E336"/>
  <c r="E338"/>
  <c r="E362"/>
  <c r="E337"/>
  <c r="E15"/>
  <c r="E185"/>
  <c r="E328"/>
  <c r="E432"/>
  <c r="E371"/>
  <c r="E422"/>
  <c r="E250"/>
  <c r="E115"/>
  <c r="E365"/>
  <c r="E136"/>
  <c r="E204"/>
  <c r="E345"/>
  <c r="E173"/>
  <c r="E248"/>
  <c r="E177"/>
  <c r="E380"/>
  <c r="E375"/>
  <c r="E165"/>
  <c r="E417"/>
  <c r="E67"/>
  <c r="E394"/>
  <c r="E415"/>
  <c r="E479"/>
  <c r="E93"/>
  <c r="E292"/>
  <c r="E379"/>
  <c r="E193"/>
  <c r="E465"/>
  <c r="E35"/>
  <c r="E293"/>
  <c r="E524"/>
  <c r="E339"/>
  <c r="E125"/>
  <c r="E528"/>
  <c r="E354"/>
  <c r="E269"/>
  <c r="E451"/>
  <c r="E138"/>
  <c r="E6"/>
  <c r="E464"/>
  <c r="E70"/>
  <c r="E41"/>
  <c r="E244"/>
  <c r="E231"/>
  <c r="E264"/>
  <c r="E108"/>
  <c r="E32"/>
  <c r="E42"/>
  <c r="E77"/>
  <c r="E527"/>
  <c r="E318"/>
  <c r="E433"/>
  <c r="E262"/>
  <c r="E53"/>
  <c r="E361"/>
  <c r="E396"/>
  <c r="E494"/>
  <c r="E372"/>
  <c r="E514"/>
  <c r="E229"/>
  <c r="E385"/>
  <c r="E85"/>
  <c r="E256"/>
  <c r="E216"/>
  <c r="E143"/>
  <c r="E130"/>
  <c r="E116"/>
  <c r="E210"/>
  <c r="E310"/>
  <c r="E154"/>
  <c r="E400"/>
  <c r="E475"/>
  <c r="E390"/>
  <c r="E36"/>
  <c r="E521"/>
  <c r="E381"/>
  <c r="E515"/>
  <c r="E496"/>
  <c r="E190"/>
  <c r="E409"/>
  <c r="E484"/>
  <c r="E166"/>
  <c r="E513"/>
  <c r="E211"/>
  <c r="E314"/>
  <c r="E395"/>
  <c r="E511"/>
  <c r="E392"/>
  <c r="E478"/>
  <c r="E107"/>
  <c r="E331"/>
  <c r="E416"/>
  <c r="E505"/>
  <c r="E157"/>
  <c r="E206"/>
  <c r="E324"/>
  <c r="E410"/>
  <c r="E453"/>
  <c r="E418"/>
  <c r="E287"/>
  <c r="E149"/>
  <c r="E188"/>
  <c r="E454"/>
  <c r="E359"/>
  <c r="E428"/>
  <c r="E78"/>
  <c r="E507"/>
  <c r="E5"/>
  <c r="E414"/>
  <c r="E280"/>
  <c r="E356"/>
  <c r="E467"/>
  <c r="E65"/>
  <c r="E481"/>
  <c r="E483"/>
  <c r="E439"/>
  <c r="E20"/>
  <c r="E198"/>
  <c r="E473"/>
  <c r="E112"/>
  <c r="E501"/>
  <c r="E73"/>
  <c r="E402"/>
  <c r="E312"/>
  <c r="E131"/>
  <c r="E497"/>
  <c r="E499"/>
  <c r="E503"/>
  <c r="E146"/>
  <c r="E368"/>
  <c r="E50"/>
  <c r="E427"/>
  <c r="E222"/>
  <c r="E316"/>
  <c r="E260"/>
  <c r="E525"/>
  <c r="E84"/>
  <c r="E217"/>
  <c r="E466"/>
  <c r="E44"/>
  <c r="E199"/>
  <c r="E220"/>
  <c r="E424"/>
  <c r="E472"/>
  <c r="E374"/>
  <c r="E436"/>
  <c r="E94"/>
  <c r="E376"/>
  <c r="E186"/>
  <c r="E274"/>
  <c r="E102"/>
  <c r="E106"/>
  <c r="E236"/>
  <c r="E213"/>
  <c r="E346"/>
  <c r="E319"/>
  <c r="E300"/>
  <c r="E519"/>
  <c r="E311"/>
  <c r="E38"/>
  <c r="E309"/>
  <c r="E259"/>
  <c r="E218"/>
  <c r="E105"/>
  <c r="E57"/>
  <c r="E397"/>
  <c r="E28"/>
  <c r="E455"/>
  <c r="E89"/>
  <c r="E101"/>
  <c r="E118"/>
  <c r="E323"/>
  <c r="E517"/>
  <c r="E158"/>
  <c r="E164"/>
  <c r="E148"/>
  <c r="E343"/>
  <c r="E119"/>
  <c r="E161"/>
  <c r="E386"/>
  <c r="E98"/>
  <c r="E205"/>
  <c r="E16"/>
  <c r="E90"/>
  <c r="E208"/>
  <c r="E201"/>
  <c r="E369"/>
  <c r="E12"/>
  <c r="E150"/>
  <c r="E103"/>
  <c r="E404"/>
  <c r="E91"/>
  <c r="E225"/>
  <c r="E17"/>
  <c r="E40"/>
  <c r="E133"/>
  <c r="E456"/>
  <c r="E492"/>
  <c r="E79"/>
  <c r="E452"/>
  <c r="E325"/>
  <c r="E135"/>
  <c r="E500"/>
  <c r="E87"/>
  <c r="E460"/>
  <c r="E329"/>
  <c r="E493"/>
  <c r="E355"/>
  <c r="E34"/>
  <c r="E139"/>
  <c r="E482"/>
  <c r="E243"/>
  <c r="E523"/>
  <c r="E147"/>
  <c r="E450"/>
  <c r="E366"/>
  <c r="E128"/>
  <c r="E462"/>
  <c r="E471"/>
  <c r="E326"/>
  <c r="E321"/>
  <c r="E370"/>
  <c r="E347"/>
  <c r="E363"/>
  <c r="E284"/>
  <c r="E448"/>
  <c r="E351"/>
  <c r="E123"/>
  <c r="E510"/>
  <c r="E388"/>
  <c r="E113"/>
  <c r="E232"/>
  <c r="E223"/>
  <c r="E498"/>
  <c r="E46"/>
  <c r="E522"/>
  <c r="E257"/>
  <c r="E9"/>
  <c r="E508"/>
  <c r="E474"/>
  <c r="E137"/>
  <c r="E360"/>
  <c r="E189"/>
  <c r="E202"/>
  <c r="E66"/>
  <c r="E341"/>
  <c r="E239"/>
  <c r="E434"/>
  <c r="E68"/>
  <c r="E59"/>
  <c r="E459"/>
  <c r="E303"/>
  <c r="E266"/>
  <c r="E140"/>
  <c r="E240"/>
  <c r="E160"/>
  <c r="E31"/>
  <c r="E60"/>
  <c r="E182"/>
  <c r="E389"/>
  <c r="E468"/>
  <c r="E440"/>
  <c r="E120"/>
  <c r="E100"/>
  <c r="E317"/>
  <c r="E247"/>
  <c r="E442"/>
  <c r="E76"/>
  <c r="E47"/>
  <c r="E445"/>
  <c r="E476"/>
  <c r="E209"/>
  <c r="E444"/>
  <c r="E212"/>
  <c r="E124"/>
  <c r="E129"/>
  <c r="E526"/>
  <c r="E58"/>
  <c r="E407"/>
  <c r="E419"/>
  <c r="E134"/>
  <c r="E170"/>
  <c r="E406"/>
  <c r="E348"/>
  <c r="E420"/>
  <c r="E296"/>
  <c r="E39"/>
  <c r="E258"/>
  <c r="E27"/>
  <c r="E219"/>
  <c r="E449"/>
  <c r="E126"/>
  <c r="E405"/>
  <c r="E305"/>
  <c r="E230"/>
  <c r="E171"/>
  <c r="E391"/>
  <c r="E13"/>
  <c r="E169"/>
  <c r="E168"/>
  <c r="E226"/>
  <c r="E302"/>
  <c r="E54"/>
  <c r="E265"/>
  <c r="E490"/>
  <c r="E61"/>
  <c r="E502"/>
  <c r="E145"/>
  <c r="E141"/>
  <c r="E144"/>
  <c r="E352"/>
  <c r="E63"/>
  <c r="E506"/>
  <c r="E48"/>
  <c r="E43"/>
  <c r="E64"/>
  <c r="E344"/>
  <c r="E238"/>
  <c r="E29"/>
  <c r="E176"/>
  <c r="E340"/>
  <c r="E485"/>
  <c r="E297"/>
  <c r="E122"/>
  <c r="E358"/>
  <c r="E163"/>
  <c r="E83"/>
  <c r="E357"/>
  <c r="E518"/>
  <c r="E132"/>
  <c r="E353"/>
  <c r="E187"/>
  <c r="E200"/>
  <c r="E350"/>
  <c r="E308"/>
  <c r="E271"/>
  <c r="E301"/>
  <c r="E426"/>
  <c r="E55"/>
  <c r="E295"/>
  <c r="E282"/>
  <c r="E153"/>
  <c r="E56"/>
  <c r="E322"/>
  <c r="E289"/>
  <c r="E277"/>
  <c r="E49"/>
  <c r="E279"/>
  <c r="E214"/>
  <c r="E443"/>
  <c r="E447"/>
  <c r="E487"/>
  <c r="E430"/>
  <c r="E299"/>
  <c r="E313"/>
  <c r="E180"/>
  <c r="E509"/>
  <c r="E178"/>
  <c r="E425"/>
  <c r="E8"/>
  <c r="E159"/>
  <c r="E75"/>
  <c r="E441"/>
  <c r="D615"/>
  <c r="E92"/>
  <c r="E290"/>
  <c r="E80"/>
  <c r="E291"/>
  <c r="E151"/>
  <c r="E207"/>
  <c r="E22"/>
  <c r="E437"/>
  <c r="E233"/>
  <c r="E224"/>
  <c r="E10"/>
  <c r="E155"/>
  <c r="E307"/>
  <c r="E162"/>
  <c r="E398"/>
  <c r="E110"/>
  <c r="E463"/>
  <c r="E241"/>
  <c r="E228"/>
  <c r="E18"/>
  <c r="E320"/>
  <c r="E276"/>
  <c r="E330"/>
  <c r="E411"/>
  <c r="E423"/>
  <c r="E235"/>
  <c r="E45"/>
  <c r="E457"/>
  <c r="E245"/>
  <c r="E21"/>
  <c r="E281"/>
  <c r="E489"/>
  <c r="E438"/>
  <c r="E263"/>
  <c r="E81"/>
  <c r="E332"/>
  <c r="E477"/>
  <c r="E512"/>
  <c r="E253"/>
  <c r="E97"/>
  <c r="E221"/>
  <c r="E11"/>
  <c r="E504"/>
  <c r="E194"/>
  <c r="E283"/>
  <c r="E286"/>
  <c r="E251"/>
  <c r="E72"/>
  <c r="E24"/>
  <c r="E237"/>
  <c r="E14"/>
  <c r="E333"/>
  <c r="E470"/>
  <c r="E95"/>
  <c r="E327"/>
  <c r="E167"/>
  <c r="E172"/>
  <c r="E19"/>
  <c r="E254"/>
  <c r="E234"/>
  <c r="E25"/>
  <c r="E373"/>
  <c r="E272"/>
  <c r="E486"/>
  <c r="E104"/>
  <c r="E111"/>
  <c r="E306"/>
  <c r="E335"/>
  <c r="E294"/>
  <c r="E179"/>
  <c r="E267"/>
  <c r="E184"/>
  <c r="E88"/>
  <c r="E109"/>
  <c r="E69"/>
  <c r="E461"/>
  <c r="E270"/>
  <c r="E242"/>
  <c r="E37"/>
  <c r="E175"/>
  <c r="E285"/>
  <c r="E215"/>
  <c r="E273"/>
  <c r="E26"/>
  <c r="E401"/>
  <c r="E377"/>
  <c r="E298"/>
  <c r="E183"/>
  <c r="E275"/>
  <c r="E192"/>
  <c r="E96"/>
  <c r="E117"/>
  <c r="I356" i="1"/>
  <c r="I649" s="1"/>
  <c r="I324"/>
  <c r="F470" i="5" s="1"/>
  <c r="J356" i="1" l="1"/>
  <c r="I650"/>
  <c r="I1263" s="1"/>
  <c r="I1265" s="1"/>
  <c r="G470" i="5"/>
  <c r="F465"/>
  <c r="J324" i="1"/>
  <c r="J650" l="1"/>
  <c r="J1263"/>
  <c r="J1265" s="1"/>
  <c r="G465" i="5"/>
  <c r="G519"/>
  <c r="F614"/>
  <c r="G614" s="1"/>
  <c r="F615" l="1"/>
</calcChain>
</file>

<file path=xl/sharedStrings.xml><?xml version="1.0" encoding="utf-8"?>
<sst xmlns="http://schemas.openxmlformats.org/spreadsheetml/2006/main" count="2671" uniqueCount="1533">
  <si>
    <t>Функционисање основних школа</t>
  </si>
  <si>
    <t>Извори финансирања за функцију 912:</t>
  </si>
  <si>
    <t>Функција 912:</t>
  </si>
  <si>
    <t>Извори финанс. за прог. активн. 2002-0001:</t>
  </si>
  <si>
    <t>Свега за програмску активност 2002-0001:</t>
  </si>
  <si>
    <t>Извори финансирања за програм 9:</t>
  </si>
  <si>
    <t>Свега за програм 9:</t>
  </si>
  <si>
    <t>ЦЕНТАР ЗА СОЦИЈАЛНИ РАД РАЖАЊ</t>
  </si>
  <si>
    <t>Социјална помоћ угроженом становништву
некласификована на другом месту</t>
  </si>
  <si>
    <t>Извори финансирања за функцију 070:</t>
  </si>
  <si>
    <t>Функција 070:</t>
  </si>
  <si>
    <t>Извори финансирања за функцију 090:</t>
  </si>
  <si>
    <t>Функција 090:</t>
  </si>
  <si>
    <t>Социјална заштита некласиф. на другом месту</t>
  </si>
  <si>
    <t>БУЏЕТСКИ ФОНД ЗА ЗАШТИТУ ЖИВОТНЕ СРЕДИНЕ</t>
  </si>
  <si>
    <t>ПРОГРАМ 12: ПРИМАРНА ЗДРАВСТВЕНА ЗАШТИТА</t>
  </si>
  <si>
    <t>ДОМ ЗДРАВЉА "ДР МИЛОРАД МИХАЈЛОВИЋ"</t>
  </si>
  <si>
    <t>Функционисање установа примарне
здравствене заштите</t>
  </si>
  <si>
    <t>Функција 700:</t>
  </si>
  <si>
    <t>Извори финансирања за програм 12:</t>
  </si>
  <si>
    <t>Свега за програм 12:</t>
  </si>
  <si>
    <t>Извори финанс. за прог. активн. 1801-0001:</t>
  </si>
  <si>
    <t>Свега за програмску активност 1801-0001:</t>
  </si>
  <si>
    <t>1801</t>
  </si>
  <si>
    <t>1801-0001</t>
  </si>
  <si>
    <t>1301</t>
  </si>
  <si>
    <t>1301-0001</t>
  </si>
  <si>
    <t>ПРОГРАМ 14: РАЗВОЈ СПОРТА И ОМЛАДИНЕ</t>
  </si>
  <si>
    <t>Подршка локалним спортским организацијама, удружењима и савезима</t>
  </si>
  <si>
    <t>Дотације спортским и омладинским организацијама</t>
  </si>
  <si>
    <t>Извори финансирања за функцију 810:</t>
  </si>
  <si>
    <t>Функција 810:</t>
  </si>
  <si>
    <t>Извори финанс. за прог. активн. 1301-0001:</t>
  </si>
  <si>
    <t>Свега за програмску активност 1301-0001:</t>
  </si>
  <si>
    <t>Извори финансирања за програм 14:</t>
  </si>
  <si>
    <t>Свега за програм 14:</t>
  </si>
  <si>
    <t>Извори финансирања за Главу 3.0</t>
  </si>
  <si>
    <t>Свега за Главу 3.0:</t>
  </si>
  <si>
    <t>ФОНД ЗА ГРАЂЕВИНСКО ЗЕМЉИШТЕ, 
ПУТЕВЕ И ИЗГРАДЊУ</t>
  </si>
  <si>
    <t>1101</t>
  </si>
  <si>
    <t>1101-0002</t>
  </si>
  <si>
    <t>Уређивање грађевинског земљишта</t>
  </si>
  <si>
    <t>Извори финансирања за функцију 620:</t>
  </si>
  <si>
    <t>Функција 620:</t>
  </si>
  <si>
    <t>Извори финанс. за прог. активн. 1101-0002:</t>
  </si>
  <si>
    <t>Свега за програмску активност 1101-0002:</t>
  </si>
  <si>
    <t>ПРОГРАМ 1: ЛОКАЛНИ РАЗВОЈ И ПРОСТОРНО 
ПЛАНИРАЊЕ</t>
  </si>
  <si>
    <t>Извори финансирања за програм 1:</t>
  </si>
  <si>
    <t>Свега за програм 1:</t>
  </si>
  <si>
    <t>0601-0008</t>
  </si>
  <si>
    <t>Јавна хигијена</t>
  </si>
  <si>
    <t xml:space="preserve">Послови становања и заједнице
некласификов. на другом месту </t>
  </si>
  <si>
    <t>Извори финансирања за функцију 660:</t>
  </si>
  <si>
    <t>Функција 660:</t>
  </si>
  <si>
    <t>Извори финанс. за прог. активн. 0601-0008:</t>
  </si>
  <si>
    <t>Свега за програмску активност 0601-0008:</t>
  </si>
  <si>
    <t>0601-0010</t>
  </si>
  <si>
    <t>Јавна расвета</t>
  </si>
  <si>
    <t>Извори финансирања за функцију 640:</t>
  </si>
  <si>
    <t>Функција 640:</t>
  </si>
  <si>
    <t>Свега за програмску активност 0601-0010:</t>
  </si>
  <si>
    <t>Извори финанс. за прог. активн. 0601-0010:</t>
  </si>
  <si>
    <t>3.1</t>
  </si>
  <si>
    <t>Свега за Главу 3.1:</t>
  </si>
  <si>
    <t>1701</t>
  </si>
  <si>
    <t>1701-0002</t>
  </si>
  <si>
    <t>ПРОГРАМ 7: ПУТНА ИНФРАСТРУКТУРА</t>
  </si>
  <si>
    <t>Одржавање путева</t>
  </si>
  <si>
    <t>Друмски саобраћај</t>
  </si>
  <si>
    <t>Извори финансирања за функцију 451:</t>
  </si>
  <si>
    <t>Функција 451:</t>
  </si>
  <si>
    <t>Извори финанс. за прог. активн. 0701-0002:</t>
  </si>
  <si>
    <t>Свега за програмску активност 0701-0002:</t>
  </si>
  <si>
    <t>Свега за програм 7:</t>
  </si>
  <si>
    <t>Извори финансирања за програм 7:</t>
  </si>
  <si>
    <t>Извори финансирања за Главу 3.1;</t>
  </si>
  <si>
    <t>ДОМ КУЛТУРЕ РАЖАЊ</t>
  </si>
  <si>
    <t>1201</t>
  </si>
  <si>
    <t>1201-0001</t>
  </si>
  <si>
    <t>Функционисање локалних установа културе</t>
  </si>
  <si>
    <t>04</t>
  </si>
  <si>
    <t>07</t>
  </si>
  <si>
    <t>Сопствени приходи</t>
  </si>
  <si>
    <t>Трансфери од других нивоа власти</t>
  </si>
  <si>
    <t>Функција 820:</t>
  </si>
  <si>
    <t>Извори финанс. за прог. активн. 1201-0001:</t>
  </si>
  <si>
    <t>Свега за програмску активност 1201-0001:</t>
  </si>
  <si>
    <t>Извори финансирања за функцију 820:</t>
  </si>
  <si>
    <t>1201-П1</t>
  </si>
  <si>
    <t>Пројекат неки</t>
  </si>
  <si>
    <t>Извори финанс. за пројекат 1201-П1:</t>
  </si>
  <si>
    <t>Свега за пројекат 1201-П1:</t>
  </si>
  <si>
    <t>Извори финансирања за програм 13:</t>
  </si>
  <si>
    <t>Свега за програм 13:</t>
  </si>
  <si>
    <t>Извори финансирања за Главу 3.2;</t>
  </si>
  <si>
    <t>Свега за Главу 3.2:</t>
  </si>
  <si>
    <t>П.У. "ЛЕПТИРИЋИ" РАЖАЊ</t>
  </si>
  <si>
    <t>2001</t>
  </si>
  <si>
    <t>2001-0001</t>
  </si>
  <si>
    <t>Извори финансирања за функцију 911:</t>
  </si>
  <si>
    <t>Функција 911:</t>
  </si>
  <si>
    <t>Извори финансирања за Главу 3.3;</t>
  </si>
  <si>
    <t>Свега за Главу 3.3:</t>
  </si>
  <si>
    <t>0602-0002</t>
  </si>
  <si>
    <t>Опште јавне услуге некласиф. на другом месту</t>
  </si>
  <si>
    <t>Извори финансирања за функцију 160:</t>
  </si>
  <si>
    <t>Функција 160:</t>
  </si>
  <si>
    <t>Извори финанс. за прог. активн. 0602-0002:</t>
  </si>
  <si>
    <t>Свега за програмску активност 0602-0002:</t>
  </si>
  <si>
    <t>0101</t>
  </si>
  <si>
    <t>0101-0001</t>
  </si>
  <si>
    <t>Субвенције јавним нефин. пред. и организациама</t>
  </si>
  <si>
    <t>so</t>
  </si>
  <si>
    <t>grupa racuna</t>
  </si>
  <si>
    <t>vece</t>
  </si>
  <si>
    <t>ou</t>
  </si>
  <si>
    <t>civilna odbrana</t>
  </si>
  <si>
    <t>kan.za mlade</t>
  </si>
  <si>
    <t>protivgradna</t>
  </si>
  <si>
    <t>fzzs</t>
  </si>
  <si>
    <t>Извори финансирања за ф-ју 540</t>
  </si>
  <si>
    <t>фонд грађ</t>
  </si>
  <si>
    <t>јавна хигијена</t>
  </si>
  <si>
    <t>улична расвета</t>
  </si>
  <si>
    <t>одржавање путева</t>
  </si>
  <si>
    <t>дом културе</t>
  </si>
  <si>
    <t>42 из свих извора</t>
  </si>
  <si>
    <t>вртић</t>
  </si>
  <si>
    <t>мз</t>
  </si>
  <si>
    <t>пољопривреда</t>
  </si>
  <si>
    <t>бован</t>
  </si>
  <si>
    <t>2.1 Трансфери</t>
  </si>
  <si>
    <t>Извори финансирања за функцију 421:</t>
  </si>
  <si>
    <t>Функција 421:</t>
  </si>
  <si>
    <t>Извори финанс. за прог. активн. 0101-0001:</t>
  </si>
  <si>
    <t>Свега за програмску активност 0101-0001:</t>
  </si>
  <si>
    <t>0101-0002</t>
  </si>
  <si>
    <t>Подстицаји пољопривредној производњи</t>
  </si>
  <si>
    <t>Извори финансирања за програм 5:</t>
  </si>
  <si>
    <t>Свега за програм 5:</t>
  </si>
  <si>
    <t>Извори финанс. за прог. активн. 0101-0002:</t>
  </si>
  <si>
    <t>Свега за програмску активност 0101-0002:</t>
  </si>
  <si>
    <t xml:space="preserve">       ОПШТИ ДЕО - ПРОГРАМСКА КЛАСИФИКАЦИЈА РАСХОДА</t>
  </si>
  <si>
    <t>Шифра</t>
  </si>
  <si>
    <t>Назив</t>
  </si>
  <si>
    <t>Структ-ура %</t>
  </si>
  <si>
    <t>Сопствени и други приходи</t>
  </si>
  <si>
    <t>Укупна средства</t>
  </si>
  <si>
    <t>Надлежан орган/особа</t>
  </si>
  <si>
    <t>Програм</t>
  </si>
  <si>
    <t xml:space="preserve"> Програмска активност/  Пројекат</t>
  </si>
  <si>
    <t>Програм 1.  Локални развој и просторно планирање</t>
  </si>
  <si>
    <t>1101-0001</t>
  </si>
  <si>
    <t>1101-П2</t>
  </si>
  <si>
    <t>1101-П3</t>
  </si>
  <si>
    <t>1101-П4</t>
  </si>
  <si>
    <t>1101-П5</t>
  </si>
  <si>
    <t>1101-П6</t>
  </si>
  <si>
    <t>1101-П7</t>
  </si>
  <si>
    <t>1101-П8</t>
  </si>
  <si>
    <t>1101-П9</t>
  </si>
  <si>
    <t>1101-П10</t>
  </si>
  <si>
    <t>1101-П11</t>
  </si>
  <si>
    <t>1101-П12</t>
  </si>
  <si>
    <t>1101-П13</t>
  </si>
  <si>
    <t>1101-П14</t>
  </si>
  <si>
    <t>1101-П15</t>
  </si>
  <si>
    <t>1101-П16</t>
  </si>
  <si>
    <t>1101-П17</t>
  </si>
  <si>
    <t>1101-П18</t>
  </si>
  <si>
    <t>1101-П19</t>
  </si>
  <si>
    <t>1101-П20</t>
  </si>
  <si>
    <t>1101-П21</t>
  </si>
  <si>
    <t>1101-П22</t>
  </si>
  <si>
    <t>1101-П23</t>
  </si>
  <si>
    <t>1101-П24</t>
  </si>
  <si>
    <t>Програм 2.  Комунална делатност</t>
  </si>
  <si>
    <t>Уређивање, одржавање и коришћење пијацa</t>
  </si>
  <si>
    <t>Одржавање гробаља и погребне услуге</t>
  </si>
  <si>
    <t>Остале комуналне услуге</t>
  </si>
  <si>
    <t>0601-П3</t>
  </si>
  <si>
    <t>0601-П4</t>
  </si>
  <si>
    <t>0601-П5</t>
  </si>
  <si>
    <t>0601-П6</t>
  </si>
  <si>
    <t>0601-П7</t>
  </si>
  <si>
    <t>0601-П8</t>
  </si>
  <si>
    <t>0601-П9</t>
  </si>
  <si>
    <t>0601-П10</t>
  </si>
  <si>
    <t>0601-П11</t>
  </si>
  <si>
    <t>0601-П12</t>
  </si>
  <si>
    <t>0601-П13</t>
  </si>
  <si>
    <t>0601-П14</t>
  </si>
  <si>
    <t>0601-П15</t>
  </si>
  <si>
    <t>0601-П16</t>
  </si>
  <si>
    <t>0601-П17</t>
  </si>
  <si>
    <t>0601-П18</t>
  </si>
  <si>
    <t>0601-П19</t>
  </si>
  <si>
    <t>0601-П20</t>
  </si>
  <si>
    <t>0601-П21</t>
  </si>
  <si>
    <t>0601-П22</t>
  </si>
  <si>
    <t>0601-П23</t>
  </si>
  <si>
    <t>0601-П24</t>
  </si>
  <si>
    <t>0601-П25</t>
  </si>
  <si>
    <t>0601-П26</t>
  </si>
  <si>
    <t>0601-П27</t>
  </si>
  <si>
    <t>0601-П28</t>
  </si>
  <si>
    <t>0601-П29</t>
  </si>
  <si>
    <t>0601-П30</t>
  </si>
  <si>
    <t>0601-П31</t>
  </si>
  <si>
    <t>0601-П32</t>
  </si>
  <si>
    <t>0601-П33</t>
  </si>
  <si>
    <t>0601-П34</t>
  </si>
  <si>
    <t>0601-П35</t>
  </si>
  <si>
    <t>0601-П36</t>
  </si>
  <si>
    <t>0601-П37</t>
  </si>
  <si>
    <t>0601-П38</t>
  </si>
  <si>
    <t>0601-П39</t>
  </si>
  <si>
    <t>0601-П40</t>
  </si>
  <si>
    <t>0601-П41</t>
  </si>
  <si>
    <t>0601-П42</t>
  </si>
  <si>
    <t>0601-П43</t>
  </si>
  <si>
    <t>0601-П44</t>
  </si>
  <si>
    <t>0601-П45</t>
  </si>
  <si>
    <t>0601-П46</t>
  </si>
  <si>
    <t>0601-П47</t>
  </si>
  <si>
    <t>0601-П48</t>
  </si>
  <si>
    <t>0601-П49</t>
  </si>
  <si>
    <t>0601-П50</t>
  </si>
  <si>
    <t>1501</t>
  </si>
  <si>
    <t>Програм 3.  Локални економски развој</t>
  </si>
  <si>
    <t>1501-0001</t>
  </si>
  <si>
    <t>1501-0002</t>
  </si>
  <si>
    <t>1501-0003</t>
  </si>
  <si>
    <t>Подстицаји за развој предузетништва</t>
  </si>
  <si>
    <t>1501-0004</t>
  </si>
  <si>
    <t>1501-0005</t>
  </si>
  <si>
    <t>1501-П1</t>
  </si>
  <si>
    <t>1501-П2</t>
  </si>
  <si>
    <t>1501-П3</t>
  </si>
  <si>
    <t>1501-П4</t>
  </si>
  <si>
    <t>1501-П5</t>
  </si>
  <si>
    <t>1501-П6</t>
  </si>
  <si>
    <t>1501-П7</t>
  </si>
  <si>
    <t>1501-П8</t>
  </si>
  <si>
    <t>1501-П9</t>
  </si>
  <si>
    <t>1501-П10</t>
  </si>
  <si>
    <t>1501-П11</t>
  </si>
  <si>
    <t>1501-П12</t>
  </si>
  <si>
    <t>1501-П13</t>
  </si>
  <si>
    <t>1501-П14</t>
  </si>
  <si>
    <t>1501-П15</t>
  </si>
  <si>
    <t>1501-П16</t>
  </si>
  <si>
    <t>1501-П17</t>
  </si>
  <si>
    <t>1501-П18</t>
  </si>
  <si>
    <t>1501-П19</t>
  </si>
  <si>
    <t>1501-П20</t>
  </si>
  <si>
    <t>1501-П21</t>
  </si>
  <si>
    <t>1501-П22</t>
  </si>
  <si>
    <t>1501-П23</t>
  </si>
  <si>
    <t>1501-П24</t>
  </si>
  <si>
    <t>1502</t>
  </si>
  <si>
    <t>Програм 4.  Развој туризма</t>
  </si>
  <si>
    <t>1502-0001</t>
  </si>
  <si>
    <t>Управљање развојем туризма</t>
  </si>
  <si>
    <t>1502-0002</t>
  </si>
  <si>
    <t>Туристичка промоција</t>
  </si>
  <si>
    <t>1502-П1</t>
  </si>
  <si>
    <t>1502-П2</t>
  </si>
  <si>
    <t>1502-П3</t>
  </si>
  <si>
    <t>1502-П4</t>
  </si>
  <si>
    <t>1502-П5</t>
  </si>
  <si>
    <t>1502-П6</t>
  </si>
  <si>
    <t>1502-П7</t>
  </si>
  <si>
    <t>1502-П8</t>
  </si>
  <si>
    <t>1502-П9</t>
  </si>
  <si>
    <t>1502-П10</t>
  </si>
  <si>
    <t>1502-П11</t>
  </si>
  <si>
    <t>1502-П12</t>
  </si>
  <si>
    <t>1502-П13</t>
  </si>
  <si>
    <t>1502-П14</t>
  </si>
  <si>
    <t>1502-П15</t>
  </si>
  <si>
    <t>1502-П16</t>
  </si>
  <si>
    <t>1502-П17</t>
  </si>
  <si>
    <t>1502-П18</t>
  </si>
  <si>
    <t>1502-П19</t>
  </si>
  <si>
    <t>1502-П20</t>
  </si>
  <si>
    <t>1502-П21</t>
  </si>
  <si>
    <t>1502-П22</t>
  </si>
  <si>
    <t>1502-П23</t>
  </si>
  <si>
    <t>1502-П24</t>
  </si>
  <si>
    <t>Програм 5.  Развој пољопривреде</t>
  </si>
  <si>
    <t>0101-П1</t>
  </si>
  <si>
    <t>0101-П2</t>
  </si>
  <si>
    <t>0101-П3</t>
  </si>
  <si>
    <t>0101-П4</t>
  </si>
  <si>
    <t>0101-П5</t>
  </si>
  <si>
    <t>0101-П6</t>
  </si>
  <si>
    <t>0101-П7</t>
  </si>
  <si>
    <t>0101-П8</t>
  </si>
  <si>
    <t>0101-П9</t>
  </si>
  <si>
    <t>0101-П10</t>
  </si>
  <si>
    <t>0101-П11</t>
  </si>
  <si>
    <t>0101-П12</t>
  </si>
  <si>
    <t>0101-П13</t>
  </si>
  <si>
    <t>0101-П14</t>
  </si>
  <si>
    <t>0101-П15</t>
  </si>
  <si>
    <t>0101-П16</t>
  </si>
  <si>
    <t>Програм 6.  Заштита животне средине</t>
  </si>
  <si>
    <t>Управљање заштитом животне средине и природних вредности</t>
  </si>
  <si>
    <t>0401-0002</t>
  </si>
  <si>
    <t>Управљање комуналним отпадом</t>
  </si>
  <si>
    <t>0401-0003</t>
  </si>
  <si>
    <t>Праћење квалитета елемената животне средине</t>
  </si>
  <si>
    <t>0401-0004</t>
  </si>
  <si>
    <t>0401-П3</t>
  </si>
  <si>
    <t>0401-П4</t>
  </si>
  <si>
    <t>0401-П5</t>
  </si>
  <si>
    <t>0401-П6</t>
  </si>
  <si>
    <t>0401-П7</t>
  </si>
  <si>
    <t>0401-П8</t>
  </si>
  <si>
    <t>0401-П9</t>
  </si>
  <si>
    <t>0401-П10</t>
  </si>
  <si>
    <t>0401-П11</t>
  </si>
  <si>
    <t>0401-П12</t>
  </si>
  <si>
    <t>0401-П13</t>
  </si>
  <si>
    <t>0401-П14</t>
  </si>
  <si>
    <t>0401-П15</t>
  </si>
  <si>
    <t>0701</t>
  </si>
  <si>
    <t>Програм 7.  Путна инфраструктура</t>
  </si>
  <si>
    <t>0701-0001</t>
  </si>
  <si>
    <t>0701-0002</t>
  </si>
  <si>
    <t>0701-П1</t>
  </si>
  <si>
    <t>0701-П2</t>
  </si>
  <si>
    <t>0701-П3</t>
  </si>
  <si>
    <t>0701-П4</t>
  </si>
  <si>
    <t>0701-П5</t>
  </si>
  <si>
    <t>0701-П6</t>
  </si>
  <si>
    <t>0701-П7</t>
  </si>
  <si>
    <t>0701-П8</t>
  </si>
  <si>
    <t>0701-П9</t>
  </si>
  <si>
    <t>0701-П10</t>
  </si>
  <si>
    <t>0701-П11</t>
  </si>
  <si>
    <t>0701-П12</t>
  </si>
  <si>
    <t>0701-П13</t>
  </si>
  <si>
    <t>0701-П14</t>
  </si>
  <si>
    <t>0701-П15</t>
  </si>
  <si>
    <t>0701-П16</t>
  </si>
  <si>
    <t>0701-П17</t>
  </si>
  <si>
    <t>0701-П18</t>
  </si>
  <si>
    <t>0701-П19</t>
  </si>
  <si>
    <t>0701-П20</t>
  </si>
  <si>
    <t>0701-П21</t>
  </si>
  <si>
    <t>0701-П22</t>
  </si>
  <si>
    <t>0701-П23</t>
  </si>
  <si>
    <t>0701-П24</t>
  </si>
  <si>
    <t>0701-П25</t>
  </si>
  <si>
    <t>0701-П26</t>
  </si>
  <si>
    <t>0701-П27</t>
  </si>
  <si>
    <t>0701-П28</t>
  </si>
  <si>
    <t>0701-П29</t>
  </si>
  <si>
    <t>0701-П30</t>
  </si>
  <si>
    <t>0701-П31</t>
  </si>
  <si>
    <t>0701-П32</t>
  </si>
  <si>
    <t>0701-П33</t>
  </si>
  <si>
    <t>0701-П34</t>
  </si>
  <si>
    <t>0701-П35</t>
  </si>
  <si>
    <t>0701-П36</t>
  </si>
  <si>
    <t>0701-П37</t>
  </si>
  <si>
    <t>0701-П38</t>
  </si>
  <si>
    <t>0701-П39</t>
  </si>
  <si>
    <t>0701-П40</t>
  </si>
  <si>
    <t>0701-П41</t>
  </si>
  <si>
    <t>0701-П42</t>
  </si>
  <si>
    <t>0701-П43</t>
  </si>
  <si>
    <t>0701-П44</t>
  </si>
  <si>
    <t>0701-П45</t>
  </si>
  <si>
    <t>0701-П46</t>
  </si>
  <si>
    <t>0701-П47</t>
  </si>
  <si>
    <t>0701-П48</t>
  </si>
  <si>
    <t>0701-П49</t>
  </si>
  <si>
    <t>0701-П50</t>
  </si>
  <si>
    <t>Програм 8.  Предшколско васпитање</t>
  </si>
  <si>
    <t xml:space="preserve">Функционисање предшколских установа </t>
  </si>
  <si>
    <t>2001-П1</t>
  </si>
  <si>
    <t>2001-П2</t>
  </si>
  <si>
    <t>2001-П3</t>
  </si>
  <si>
    <t>2001-П4</t>
  </si>
  <si>
    <t>2001-П5</t>
  </si>
  <si>
    <t>2001-П6</t>
  </si>
  <si>
    <t>2001-П7</t>
  </si>
  <si>
    <t>2001-П8</t>
  </si>
  <si>
    <t>2001-П9</t>
  </si>
  <si>
    <t>2001-П10</t>
  </si>
  <si>
    <t>2001-П11</t>
  </si>
  <si>
    <t>2001-П12</t>
  </si>
  <si>
    <t>2001-П13</t>
  </si>
  <si>
    <t>2001-П14</t>
  </si>
  <si>
    <t>2001-П15</t>
  </si>
  <si>
    <t>2001-П16</t>
  </si>
  <si>
    <t>2001-П17</t>
  </si>
  <si>
    <t>2001-П18</t>
  </si>
  <si>
    <t>2001-П19</t>
  </si>
  <si>
    <t>2001-П20</t>
  </si>
  <si>
    <t>2001-П21</t>
  </si>
  <si>
    <t>2001-П22</t>
  </si>
  <si>
    <t>2001-П23</t>
  </si>
  <si>
    <t>2001-П24</t>
  </si>
  <si>
    <t>2001-П25</t>
  </si>
  <si>
    <t>2001-П26</t>
  </si>
  <si>
    <t>2001-П27</t>
  </si>
  <si>
    <t>2001-П28</t>
  </si>
  <si>
    <t>2001-П29</t>
  </si>
  <si>
    <t>2001-П30</t>
  </si>
  <si>
    <t>Програм 9.  Основно образовање</t>
  </si>
  <si>
    <t>2002-П1</t>
  </si>
  <si>
    <t>2002-П3</t>
  </si>
  <si>
    <t>2002-П4</t>
  </si>
  <si>
    <t>2002-П5</t>
  </si>
  <si>
    <t>2002-П6</t>
  </si>
  <si>
    <t>2002-П7</t>
  </si>
  <si>
    <t>2002-П8</t>
  </si>
  <si>
    <t>2002-П9</t>
  </si>
  <si>
    <t>2002-П10</t>
  </si>
  <si>
    <t>2002-П11</t>
  </si>
  <si>
    <t>2002-П12</t>
  </si>
  <si>
    <t>2002-П13</t>
  </si>
  <si>
    <t>2002-П14</t>
  </si>
  <si>
    <t>2002-П15</t>
  </si>
  <si>
    <t>2002-П16</t>
  </si>
  <si>
    <t>2002-П17</t>
  </si>
  <si>
    <t>2002-П18</t>
  </si>
  <si>
    <t>2002-П19</t>
  </si>
  <si>
    <t>2002-П20</t>
  </si>
  <si>
    <t>2002-П21</t>
  </si>
  <si>
    <t>2002-П22</t>
  </si>
  <si>
    <t>2002-П23</t>
  </si>
  <si>
    <t>2002-П24</t>
  </si>
  <si>
    <t>2002-П25</t>
  </si>
  <si>
    <t>2002-П26</t>
  </si>
  <si>
    <t>2002-П27</t>
  </si>
  <si>
    <t>2002-П28</t>
  </si>
  <si>
    <t>2002-П29</t>
  </si>
  <si>
    <t>2002-П30</t>
  </si>
  <si>
    <t>Програм 10. Средње образовање</t>
  </si>
  <si>
    <t>2003-0001</t>
  </si>
  <si>
    <t>Функционисање средњих школа</t>
  </si>
  <si>
    <t>2003-П1</t>
  </si>
  <si>
    <t>2003-П2</t>
  </si>
  <si>
    <t>2003-П3</t>
  </si>
  <si>
    <t>2003-П4</t>
  </si>
  <si>
    <t>2003-П5</t>
  </si>
  <si>
    <t>2003-П6</t>
  </si>
  <si>
    <t>2003-П7</t>
  </si>
  <si>
    <t>2003-П8</t>
  </si>
  <si>
    <t>2003-П9</t>
  </si>
  <si>
    <t>2003-П10</t>
  </si>
  <si>
    <t>2003-П11</t>
  </si>
  <si>
    <t>2003-П12</t>
  </si>
  <si>
    <t>2003-П13</t>
  </si>
  <si>
    <t>2003-П14</t>
  </si>
  <si>
    <t>2003-П15</t>
  </si>
  <si>
    <t>2003-П16</t>
  </si>
  <si>
    <t>2003-П17</t>
  </si>
  <si>
    <t>2003-П18</t>
  </si>
  <si>
    <t>2003-П19</t>
  </si>
  <si>
    <t>2003-П20</t>
  </si>
  <si>
    <t>2003-П21</t>
  </si>
  <si>
    <t>2003-П22</t>
  </si>
  <si>
    <t>2003-П23</t>
  </si>
  <si>
    <t>2003-П24</t>
  </si>
  <si>
    <t>2003-П25</t>
  </si>
  <si>
    <t>2003-П26</t>
  </si>
  <si>
    <t>2003-П27</t>
  </si>
  <si>
    <t>2003-П28</t>
  </si>
  <si>
    <t>2003-П29</t>
  </si>
  <si>
    <t>2003-П30</t>
  </si>
  <si>
    <t>Програм 11.  Социјална  и дечја заштита</t>
  </si>
  <si>
    <t>0901-0002</t>
  </si>
  <si>
    <t>Прихватилишта, прихватне станице и друге врсте смештаја</t>
  </si>
  <si>
    <t>0901-0003</t>
  </si>
  <si>
    <t>Подршка социо-хуманитарним организацијама</t>
  </si>
  <si>
    <t>0901-0004</t>
  </si>
  <si>
    <t>Саветодавно-терапијске и социјално-едукативне услуге</t>
  </si>
  <si>
    <t>0901-0005</t>
  </si>
  <si>
    <t>Активности Црвеног крста</t>
  </si>
  <si>
    <t>0901-П5</t>
  </si>
  <si>
    <t>0901-П6</t>
  </si>
  <si>
    <t>0901-П7</t>
  </si>
  <si>
    <t>0901-П8</t>
  </si>
  <si>
    <t>0901-П9</t>
  </si>
  <si>
    <t>0901-П10</t>
  </si>
  <si>
    <t>0901-П11</t>
  </si>
  <si>
    <t>0901-П12</t>
  </si>
  <si>
    <t>0901-П13</t>
  </si>
  <si>
    <t>0901-П14</t>
  </si>
  <si>
    <t>0901-П15</t>
  </si>
  <si>
    <t>0901-П16</t>
  </si>
  <si>
    <t>0901-П17</t>
  </si>
  <si>
    <t>0901-П18</t>
  </si>
  <si>
    <t>0901-П19</t>
  </si>
  <si>
    <t>0901-П20</t>
  </si>
  <si>
    <t>0901-П21</t>
  </si>
  <si>
    <t>0901-П22</t>
  </si>
  <si>
    <t>0901-П23</t>
  </si>
  <si>
    <t>0901-П24</t>
  </si>
  <si>
    <t>0901-П25</t>
  </si>
  <si>
    <t>0901-П26</t>
  </si>
  <si>
    <t>0901-П27</t>
  </si>
  <si>
    <t>0901-П28</t>
  </si>
  <si>
    <t>0901-П29</t>
  </si>
  <si>
    <t>0901-П30</t>
  </si>
  <si>
    <t>Програм 12.  Примарна здравствена заштита</t>
  </si>
  <si>
    <t>Функционисање установа примарне здравствене заштите</t>
  </si>
  <si>
    <t>1801-П1</t>
  </si>
  <si>
    <t>1801-П2</t>
  </si>
  <si>
    <t>1801-П3</t>
  </si>
  <si>
    <t>1801-П4</t>
  </si>
  <si>
    <t>1801-П5</t>
  </si>
  <si>
    <t>1801-П6</t>
  </si>
  <si>
    <t>1801-П7</t>
  </si>
  <si>
    <t>1801-П8</t>
  </si>
  <si>
    <t>1801-П9</t>
  </si>
  <si>
    <t>1801-П10</t>
  </si>
  <si>
    <t>1801-П11</t>
  </si>
  <si>
    <t>1801-П12</t>
  </si>
  <si>
    <t>1801-П13</t>
  </si>
  <si>
    <t>1801-П14</t>
  </si>
  <si>
    <t>1801-П15</t>
  </si>
  <si>
    <t>1801-П16</t>
  </si>
  <si>
    <t>1801-П17</t>
  </si>
  <si>
    <t>1801-П18</t>
  </si>
  <si>
    <t>1801-П19</t>
  </si>
  <si>
    <t>1801-П20</t>
  </si>
  <si>
    <t>1801-П21</t>
  </si>
  <si>
    <t>1801-П22</t>
  </si>
  <si>
    <t>1801-П23</t>
  </si>
  <si>
    <t>1801-П24</t>
  </si>
  <si>
    <t>1801-П25</t>
  </si>
  <si>
    <t>1801-П26</t>
  </si>
  <si>
    <t>1801-П27</t>
  </si>
  <si>
    <t>1801-П28</t>
  </si>
  <si>
    <t>1801-П29</t>
  </si>
  <si>
    <t>1801-П30</t>
  </si>
  <si>
    <t>Програм 13.  Развој културе</t>
  </si>
  <si>
    <t xml:space="preserve">Функционисање локалних установа културе </t>
  </si>
  <si>
    <t>1201-П5</t>
  </si>
  <si>
    <t>1201-П6</t>
  </si>
  <si>
    <t>1201-П7</t>
  </si>
  <si>
    <t>1201-П8</t>
  </si>
  <si>
    <t>1201-П9</t>
  </si>
  <si>
    <t>1201-П10</t>
  </si>
  <si>
    <t>1201-П11</t>
  </si>
  <si>
    <t>1201-П12</t>
  </si>
  <si>
    <t>1201-П13</t>
  </si>
  <si>
    <t>1201-П14</t>
  </si>
  <si>
    <t>1201-П15</t>
  </si>
  <si>
    <t>1201-П16</t>
  </si>
  <si>
    <t>1201-П17</t>
  </si>
  <si>
    <t>1201-П18</t>
  </si>
  <si>
    <t>1201-П19</t>
  </si>
  <si>
    <t>1201-П20</t>
  </si>
  <si>
    <t>1201-П21</t>
  </si>
  <si>
    <t>1201-П22</t>
  </si>
  <si>
    <t>1201-П23</t>
  </si>
  <si>
    <t>1201-П24</t>
  </si>
  <si>
    <t>1201-П25</t>
  </si>
  <si>
    <t>1201-П26</t>
  </si>
  <si>
    <t>1201-П27</t>
  </si>
  <si>
    <t>1201-П28</t>
  </si>
  <si>
    <t>1201-П29</t>
  </si>
  <si>
    <t>1201-П30</t>
  </si>
  <si>
    <t>1201-П31</t>
  </si>
  <si>
    <t>1201-П32</t>
  </si>
  <si>
    <t>1201-П33</t>
  </si>
  <si>
    <t>1201-П34</t>
  </si>
  <si>
    <t>1201-П35</t>
  </si>
  <si>
    <t>1201-П36</t>
  </si>
  <si>
    <t>1201-П37</t>
  </si>
  <si>
    <t>1201-П38</t>
  </si>
  <si>
    <t>1201-П39</t>
  </si>
  <si>
    <t>1201-П40</t>
  </si>
  <si>
    <t>1201-П41</t>
  </si>
  <si>
    <t>1201-П42</t>
  </si>
  <si>
    <t>1201-П43</t>
  </si>
  <si>
    <t>1201-П44</t>
  </si>
  <si>
    <t>1201-П45</t>
  </si>
  <si>
    <t>1201-П46</t>
  </si>
  <si>
    <t>1201-П47</t>
  </si>
  <si>
    <t>1201-П48</t>
  </si>
  <si>
    <t>1201-П49</t>
  </si>
  <si>
    <t>1201-П50</t>
  </si>
  <si>
    <t>3.0.5</t>
  </si>
  <si>
    <t>Програм 14.  Развој спорта и омладине</t>
  </si>
  <si>
    <t>1301-0002</t>
  </si>
  <si>
    <t>Подршка предшколском, школском и рекреативном спорту и масовној физичкој култури</t>
  </si>
  <si>
    <t>1301-0003</t>
  </si>
  <si>
    <t>Одржавање спортске инфраструктуре</t>
  </si>
  <si>
    <t>1301-П4</t>
  </si>
  <si>
    <t>1301-П5</t>
  </si>
  <si>
    <t>1301-П6</t>
  </si>
  <si>
    <t>1301-П7</t>
  </si>
  <si>
    <t>1301-П8</t>
  </si>
  <si>
    <t>1301-П9</t>
  </si>
  <si>
    <t>1301-П10</t>
  </si>
  <si>
    <t>1301-П11</t>
  </si>
  <si>
    <t>1301-П12</t>
  </si>
  <si>
    <t>1301-П13</t>
  </si>
  <si>
    <t>1301-П14</t>
  </si>
  <si>
    <t>1301-П15</t>
  </si>
  <si>
    <t>1301-П16</t>
  </si>
  <si>
    <t>1301-П17</t>
  </si>
  <si>
    <t>1301-П18</t>
  </si>
  <si>
    <t>1301-П19</t>
  </si>
  <si>
    <t>1301-П20</t>
  </si>
  <si>
    <t>1301-П21</t>
  </si>
  <si>
    <t>1301-П22</t>
  </si>
  <si>
    <t>1301-П23</t>
  </si>
  <si>
    <t>1301-П24</t>
  </si>
  <si>
    <t>1301-П25</t>
  </si>
  <si>
    <t>1301-П26</t>
  </si>
  <si>
    <t>1301-П27</t>
  </si>
  <si>
    <t>1301-П28</t>
  </si>
  <si>
    <t>1301-П29</t>
  </si>
  <si>
    <t>1301-П30</t>
  </si>
  <si>
    <t>1301-П31</t>
  </si>
  <si>
    <t>1301-П32</t>
  </si>
  <si>
    <t>1301-П33</t>
  </si>
  <si>
    <t>1301-П34</t>
  </si>
  <si>
    <t>1301-П35</t>
  </si>
  <si>
    <t>1301-П36</t>
  </si>
  <si>
    <t>1301-П37</t>
  </si>
  <si>
    <t>1301-П38</t>
  </si>
  <si>
    <t>1301-П39</t>
  </si>
  <si>
    <t>1301-П40</t>
  </si>
  <si>
    <t>1301-П41</t>
  </si>
  <si>
    <t>1301-П42</t>
  </si>
  <si>
    <t>1301-П43</t>
  </si>
  <si>
    <t>1301-П44</t>
  </si>
  <si>
    <t>1301-П45</t>
  </si>
  <si>
    <t>1301-П46</t>
  </si>
  <si>
    <t>1301-П47</t>
  </si>
  <si>
    <t>1301-П48</t>
  </si>
  <si>
    <t>1301-П49</t>
  </si>
  <si>
    <t>1301-П50</t>
  </si>
  <si>
    <t>Програм 15.  Локална самоуправа</t>
  </si>
  <si>
    <t>0602-0003</t>
  </si>
  <si>
    <t>0602-0004</t>
  </si>
  <si>
    <t>0602-0005</t>
  </si>
  <si>
    <t>0602-0006</t>
  </si>
  <si>
    <t>0602-0008</t>
  </si>
  <si>
    <t>0602-0009</t>
  </si>
  <si>
    <t>Правна помоћ</t>
  </si>
  <si>
    <t>0602-П1</t>
  </si>
  <si>
    <t>0602-П2</t>
  </si>
  <si>
    <t>0602-П3</t>
  </si>
  <si>
    <t>0602-П4</t>
  </si>
  <si>
    <t>0602-П5</t>
  </si>
  <si>
    <t>0602-П6</t>
  </si>
  <si>
    <t>0602-П7</t>
  </si>
  <si>
    <t>0602-П8</t>
  </si>
  <si>
    <t>0602-П9</t>
  </si>
  <si>
    <t>0602-П10</t>
  </si>
  <si>
    <t>0602-П11</t>
  </si>
  <si>
    <t>0602-П12</t>
  </si>
  <si>
    <t>0602-П13</t>
  </si>
  <si>
    <t>0602-П14</t>
  </si>
  <si>
    <t>0602-П15</t>
  </si>
  <si>
    <t>0602-П16</t>
  </si>
  <si>
    <t>0602-П17</t>
  </si>
  <si>
    <t>0602-П18</t>
  </si>
  <si>
    <t>0602-П19</t>
  </si>
  <si>
    <t>0602-П20</t>
  </si>
  <si>
    <t>0602-П21</t>
  </si>
  <si>
    <t>0602-П22</t>
  </si>
  <si>
    <t>0602-П23</t>
  </si>
  <si>
    <t>0602-П24</t>
  </si>
  <si>
    <t>0602-П25</t>
  </si>
  <si>
    <t>0602-П26</t>
  </si>
  <si>
    <t>0602-П27</t>
  </si>
  <si>
    <t>0602-П28</t>
  </si>
  <si>
    <t>0602-П29</t>
  </si>
  <si>
    <t>0602-П30</t>
  </si>
  <si>
    <t>0602-П31</t>
  </si>
  <si>
    <t>0602-П32</t>
  </si>
  <si>
    <t>0602-П33</t>
  </si>
  <si>
    <t>0602-П34</t>
  </si>
  <si>
    <t>0602-П35</t>
  </si>
  <si>
    <t>0602-П36</t>
  </si>
  <si>
    <t>0602-П37</t>
  </si>
  <si>
    <t>0602-П38</t>
  </si>
  <si>
    <t>0602-П39</t>
  </si>
  <si>
    <t>0602-П40</t>
  </si>
  <si>
    <t>0602-П41</t>
  </si>
  <si>
    <t>0602-П42</t>
  </si>
  <si>
    <t>0602-П43</t>
  </si>
  <si>
    <t>0602-П44</t>
  </si>
  <si>
    <t>0602-П45</t>
  </si>
  <si>
    <t>0602-П46</t>
  </si>
  <si>
    <t>0602-П47</t>
  </si>
  <si>
    <t>0602-П48</t>
  </si>
  <si>
    <t>0602-П49</t>
  </si>
  <si>
    <t>0602-П50</t>
  </si>
  <si>
    <t>0602-П51</t>
  </si>
  <si>
    <t>0602-П52</t>
  </si>
  <si>
    <t>0602-П53</t>
  </si>
  <si>
    <t>0602-П54</t>
  </si>
  <si>
    <t>0602-П55</t>
  </si>
  <si>
    <t>0602-П56</t>
  </si>
  <si>
    <t>0602-П57</t>
  </si>
  <si>
    <t>0602-П58</t>
  </si>
  <si>
    <t>0602-П59</t>
  </si>
  <si>
    <t>0602-П60</t>
  </si>
  <si>
    <t>0602-П61</t>
  </si>
  <si>
    <t>0602-П62</t>
  </si>
  <si>
    <t>0602-П63</t>
  </si>
  <si>
    <t>0602-П64</t>
  </si>
  <si>
    <t>0602-П65</t>
  </si>
  <si>
    <t>0602-П66</t>
  </si>
  <si>
    <t>0602-П67</t>
  </si>
  <si>
    <t>0602-П68</t>
  </si>
  <si>
    <t>0602-П69</t>
  </si>
  <si>
    <t>0602-П70</t>
  </si>
  <si>
    <t xml:space="preserve">УКУПНИ ПРОГРАМСКИ ЈАВНИ РАСХОДИ </t>
  </si>
  <si>
    <t>ПРОГРАМ 2-КОМУНАЛНА ДЕЛАТНОСТ</t>
  </si>
  <si>
    <t xml:space="preserve"> </t>
  </si>
  <si>
    <t>ФОНД ЗА ИЗГРАДЊУ РЕГИОНАЛНОГ ВОДОВОДА БОВАН</t>
  </si>
  <si>
    <t>3.6</t>
  </si>
  <si>
    <t>Извори финансирања за Главу 3.6;</t>
  </si>
  <si>
    <t>Свега за Главу 3.6:</t>
  </si>
  <si>
    <t>УКУПНО ЗА РАЗДЕО 3.</t>
  </si>
  <si>
    <t>Новчане казне и пенали по решењу судова</t>
  </si>
  <si>
    <t>Извори финансирања за функцију 700</t>
  </si>
  <si>
    <t>Свега за пројекта 1801-П1</t>
  </si>
  <si>
    <t>Набавка станд. теренског возила за превоз пацијената</t>
  </si>
  <si>
    <t>463</t>
  </si>
  <si>
    <t>Извори финансирања за пројектат 1801-П2</t>
  </si>
  <si>
    <t>Свега за пројекта 1801-П2</t>
  </si>
  <si>
    <t>Извори финансирања за пројекат 1801-П1</t>
  </si>
  <si>
    <t>Капитални трансфери осталим нивоима власти</t>
  </si>
  <si>
    <t>Извори финансирања за функцију 912</t>
  </si>
  <si>
    <t>Извори финансирања за пројекат 2002-П1</t>
  </si>
  <si>
    <t xml:space="preserve">Машине и опрема </t>
  </si>
  <si>
    <t>Замена столарије на ОШ Вук Караџић у Витошевцу</t>
  </si>
  <si>
    <t>Свега за пројекта 2002-П1</t>
  </si>
  <si>
    <t>Свега за пројекта 2002-П2</t>
  </si>
  <si>
    <t>Извори финансирања за пројекат 2002-П2</t>
  </si>
  <si>
    <t>Извори финансирања за пројекат 2002-П3</t>
  </si>
  <si>
    <t>Свега за пројекта 2002-П3</t>
  </si>
  <si>
    <t xml:space="preserve">1.Укупни приходи и примања од продаје нефинансијске имовине </t>
  </si>
  <si>
    <t>0901-0006</t>
  </si>
  <si>
    <t>Извори финанс. за прог. активн. 0901-0006:</t>
  </si>
  <si>
    <t>Свега за програмску активност 0901-0006:</t>
  </si>
  <si>
    <t>Социјална заштита неклас. на другом месту</t>
  </si>
  <si>
    <t>Извори финанс. за прог. активн. 0901-0005:</t>
  </si>
  <si>
    <t>Свега за програмску активност 0901-0005:</t>
  </si>
  <si>
    <t>Извори финансирања за програм 11</t>
  </si>
  <si>
    <t>Остале дотације и трансфери</t>
  </si>
  <si>
    <t>Услуге рекреације и спорта-Спортски савез</t>
  </si>
  <si>
    <t>Извори финансирања за програм 8:</t>
  </si>
  <si>
    <t>Извори финанс. за прог. активн. 2001-0001:</t>
  </si>
  <si>
    <t>Свега за програмску активност 2001-0001:</t>
  </si>
  <si>
    <t>Свега за програм 8:</t>
  </si>
  <si>
    <t>Опис</t>
  </si>
  <si>
    <t>1</t>
  </si>
  <si>
    <t>2</t>
  </si>
  <si>
    <t>Социјални допр. на терет послодавца</t>
  </si>
  <si>
    <t>Накнаде у натури</t>
  </si>
  <si>
    <t xml:space="preserve">Накнаде за запослене </t>
  </si>
  <si>
    <t>Одборнички додатак</t>
  </si>
  <si>
    <t>Трошкови путовања</t>
  </si>
  <si>
    <t>Услуге по уговору</t>
  </si>
  <si>
    <t>Специјализоване услуге</t>
  </si>
  <si>
    <t>Средства резерве</t>
  </si>
  <si>
    <t>Стална буџетска резерва</t>
  </si>
  <si>
    <t>Текућа буџетска резерва</t>
  </si>
  <si>
    <t>Стални трошкови</t>
  </si>
  <si>
    <t>Материјал</t>
  </si>
  <si>
    <t>ОПШТИНСКА УПРАВА</t>
  </si>
  <si>
    <t xml:space="preserve">Опште услуге </t>
  </si>
  <si>
    <t>Социјална давања запосленима</t>
  </si>
  <si>
    <t>Накнаде за запослене</t>
  </si>
  <si>
    <t>Накнаде, бонуси и остали пос. расх.</t>
  </si>
  <si>
    <t>Текуће поправке и одржавање</t>
  </si>
  <si>
    <t xml:space="preserve">Порези, обавезне таксе и казне </t>
  </si>
  <si>
    <t>Зграде и грађевински објекти</t>
  </si>
  <si>
    <t>Машине и опрема</t>
  </si>
  <si>
    <t xml:space="preserve">Стални трошкови </t>
  </si>
  <si>
    <t>Отплате домаћих камата</t>
  </si>
  <si>
    <t>Порези, обавезне таксе и казне</t>
  </si>
  <si>
    <t>ОСНОВНО ОБРАЗОВАЊЕ</t>
  </si>
  <si>
    <t>О.Ш. "Иван Вушовић" Ражањ</t>
  </si>
  <si>
    <t>О.Ш. "Вук Караџић" Витошевац</t>
  </si>
  <si>
    <t>Трансфери осталим нивоима власти</t>
  </si>
  <si>
    <t>КУЛТУРА</t>
  </si>
  <si>
    <t>Награде, бонуси и ост. посебни расх.</t>
  </si>
  <si>
    <t>ФИЗИЧКА КУЛТУРА</t>
  </si>
  <si>
    <t>ДРУШТВЕНА БРИГА О ДЕЦИ</t>
  </si>
  <si>
    <t>Предшколско образовање</t>
  </si>
  <si>
    <t>Социјалн  допр. на терет послодавца</t>
  </si>
  <si>
    <t>Награде, бонуси и ост .пос.расходи</t>
  </si>
  <si>
    <t>МЕСНЕ ЗАЈЕДНИЦЕ</t>
  </si>
  <si>
    <t>Водоснабдевање</t>
  </si>
  <si>
    <t>УКУПНО РАСХОДИ И ИЗДАЦИ</t>
  </si>
  <si>
    <t>Награде , бонуси и ост.посебни расх.</t>
  </si>
  <si>
    <t>Основно образовање</t>
  </si>
  <si>
    <t>Услуге културе</t>
  </si>
  <si>
    <t>Укупна
средства</t>
  </si>
  <si>
    <t>О Д Л У К У</t>
  </si>
  <si>
    <t>1. ОПШТИ ДЕО</t>
  </si>
  <si>
    <t>Члан 1.</t>
  </si>
  <si>
    <t>Економ.класификац.</t>
  </si>
  <si>
    <t>Средства из буџета</t>
  </si>
  <si>
    <t>1. Порески приходи</t>
  </si>
  <si>
    <t>731+732</t>
  </si>
  <si>
    <t>СКУПШТИНА ОПШТИНЕ РАЖАЊ</t>
  </si>
  <si>
    <t>П Р Е Д С Е Д Н И К ,</t>
  </si>
  <si>
    <t>Члан 2.</t>
  </si>
  <si>
    <t>Члан 3.</t>
  </si>
  <si>
    <t>Члан 7.</t>
  </si>
  <si>
    <t>Члан 8.</t>
  </si>
  <si>
    <t>Члан 9.</t>
  </si>
  <si>
    <t>Члан 10.</t>
  </si>
  <si>
    <t>Члан 13.</t>
  </si>
  <si>
    <t>Члан 14.</t>
  </si>
  <si>
    <t>Члан 17.</t>
  </si>
  <si>
    <t>Члан 20.</t>
  </si>
  <si>
    <t>Члан 21.</t>
  </si>
  <si>
    <t>Члан 22.</t>
  </si>
  <si>
    <t>Члан 23.</t>
  </si>
  <si>
    <t>Члан 24.</t>
  </si>
  <si>
    <t>Здравство</t>
  </si>
  <si>
    <t>Члан 26.</t>
  </si>
  <si>
    <t>Миодраг</t>
  </si>
  <si>
    <t>Рајковић</t>
  </si>
  <si>
    <t>Накнада штете за повреде или штете
нанете од стране државних органа</t>
  </si>
  <si>
    <t>Нематеријална имовина</t>
  </si>
  <si>
    <t>070</t>
  </si>
  <si>
    <t>Земљиште</t>
  </si>
  <si>
    <t>Развој заједнице</t>
  </si>
  <si>
    <t>3. Донације</t>
  </si>
  <si>
    <t>4. Трансфери</t>
  </si>
  <si>
    <t>Наредбодавац за извршење буџета је председник општине.</t>
  </si>
  <si>
    <t>За извршавање ове одлуке одговоран је председник општине.</t>
  </si>
  <si>
    <t>Новч. казне и пенали по реш. судова</t>
  </si>
  <si>
    <t>Награде, бонуси и остали пос. расх.</t>
  </si>
  <si>
    <t>тексту: буџет), састоји се од:</t>
  </si>
  <si>
    <t>у динарима</t>
  </si>
  <si>
    <t>Издаци за набавку финансијске имовине</t>
  </si>
  <si>
    <t>Б. РАЧУН ФИНАНСИРАЊА</t>
  </si>
  <si>
    <t>Примања од задуживања</t>
  </si>
  <si>
    <t>Издаци за отплату главнице дуга</t>
  </si>
  <si>
    <t>Приходи и примања, расходи и издаци буџета утврђени су у следећим износима:</t>
  </si>
  <si>
    <t>ОПИС</t>
  </si>
  <si>
    <t xml:space="preserve"> УКУПНИ ПРИХОДИ И ПРИМАЊА ОД ПРОДАЈЕ
НЕФИНАНСИЈСКЕ ИМОВИНЕ</t>
  </si>
  <si>
    <t xml:space="preserve">1.1. Порез на доходак, добит и капит. добит. (ос.самод.) </t>
  </si>
  <si>
    <t>1.2. Самодопринос</t>
  </si>
  <si>
    <t>1.3. Порез на имовину</t>
  </si>
  <si>
    <r>
      <t xml:space="preserve">1.4. Порез на добра и услуге 
</t>
    </r>
    <r>
      <rPr>
        <sz val="9"/>
        <rFont val="Arial"/>
        <family val="2"/>
        <charset val="238"/>
      </rPr>
      <t>(осим наканда које  се користе преко  Буџетског фонда) у че.</t>
    </r>
  </si>
  <si>
    <t>поједине врсте прихода са одређеном наменом (нам.пр.)</t>
  </si>
  <si>
    <t>1.5. Остали порески приходи</t>
  </si>
  <si>
    <t>5. Примања од продаје нефинансијске имовине</t>
  </si>
  <si>
    <t xml:space="preserve">УКУПНИ РАСХОДИ И ИЗДАЦИ ЗА НАБАВКУ НЕФИНАН-
СИЈАКЕ И ФИНАНСИЈСКЕ ИМОВИНЕ </t>
  </si>
  <si>
    <t>1.ТЕКУЋИ РАСХОДИ</t>
  </si>
  <si>
    <t xml:space="preserve">   1.1.Расходи за зaпослене</t>
  </si>
  <si>
    <t xml:space="preserve">   1.2. Коришћење роба и услуга</t>
  </si>
  <si>
    <t>3. Издаци за набавку нефинансијске имовине</t>
  </si>
  <si>
    <t>4. Издаци за набавку финансиске имовине (осим 6211)</t>
  </si>
  <si>
    <t>ПРИМАЊА ОД ПРОДАЈЕ ФИНАНСИЈСКЕ ИМОВИНЕ И
ЗАДУЖИВАЊА</t>
  </si>
  <si>
    <t xml:space="preserve">1.Примања по основу отплате кредита и продаје
финансијске имовине  </t>
  </si>
  <si>
    <t>2. Задуживање</t>
  </si>
  <si>
    <t xml:space="preserve">    2.2. Задуживање код страних кредитора</t>
  </si>
  <si>
    <t>ОТПЛАТА ДУГА И НАБАВКА ФИНАНСИЈСКЕ ИМОВИНЕ</t>
  </si>
  <si>
    <t>3. Отплата дуга</t>
  </si>
  <si>
    <t xml:space="preserve">    3.1. Отплата дуга домаћим кредиторима</t>
  </si>
  <si>
    <t xml:space="preserve">    3.2. Отплата дуга страним кредиторима</t>
  </si>
  <si>
    <t xml:space="preserve">    3.3. Отплата дуга по гаранцијама</t>
  </si>
  <si>
    <t>4.Набавка финансијске имовине</t>
  </si>
  <si>
    <r>
      <t xml:space="preserve">НЕРАСПОРЕЂЕНИ ВИШАК ПРИХОДА ИЗ РАНИЈИХ
ГОДИНА </t>
    </r>
    <r>
      <rPr>
        <sz val="10"/>
        <rFont val="Arial"/>
        <family val="2"/>
        <charset val="238"/>
      </rPr>
      <t>(класа 3, извор финансирања 13)</t>
    </r>
  </si>
  <si>
    <r>
      <t xml:space="preserve">НЕУТРОШЕНА СРЕДСТВА ИЗ ПРИВАТИЗАЦИЈЕ ИЗ
ПРЕТХОДНИХ ГОДИНА </t>
    </r>
    <r>
      <rPr>
        <sz val="10"/>
        <rFont val="Arial"/>
        <family val="2"/>
        <charset val="238"/>
      </rPr>
      <t>(класа 3, извор финансир. 14)</t>
    </r>
  </si>
  <si>
    <t>2. ПОСЕБАН ДЕО</t>
  </si>
  <si>
    <t>Средства из
буџета
01</t>
  </si>
  <si>
    <t>Средства из
сопствених извора
04</t>
  </si>
  <si>
    <t>Средства из 
осталих 
извора
(13 и ост.)</t>
  </si>
  <si>
    <t>Извршни и законодавни органи</t>
  </si>
  <si>
    <t>ШОМО "Владимир Ђорђевић" 
Алексинац</t>
  </si>
  <si>
    <t>Заштита животне средине</t>
  </si>
  <si>
    <t>Субв. јавн. нефинанси. предуз. и орг.</t>
  </si>
  <si>
    <t>Пољопривреда</t>
  </si>
  <si>
    <t>III ИЗВРШЕЊЕ БУЏЕТА</t>
  </si>
  <si>
    <t>Орган управе надлежан за финансије обавезан је да редовно прати извршење буџета и најмање два пута</t>
  </si>
  <si>
    <t>деветомесечног периода.</t>
  </si>
  <si>
    <t>доставља извештај Скупштини општине.</t>
  </si>
  <si>
    <t>Извештај садржи и одступања између усвојеног буџета и извршења и образложење великих одступања.</t>
  </si>
  <si>
    <t>Новчана средства буџета општине, директних и индиректних корисника средстава тог буџета, као и других</t>
  </si>
  <si>
    <t xml:space="preserve">корисника јавних средстава који су укључени у консолидовани рачун трезора општине, воде се и депонују на </t>
  </si>
  <si>
    <t>консолидованом рачуну трезора.</t>
  </si>
  <si>
    <t>Корисник буџетских средстава, који одређени расход извршава из средстава буџета и из других прихода,</t>
  </si>
  <si>
    <t>обавезан је да измирење тог расхода прво врши из прихода из тих других извора.</t>
  </si>
  <si>
    <t>апропријација овом одлуком.</t>
  </si>
  <si>
    <t xml:space="preserve">Преузете обавезе и све финансијске обавезе морају бити извршене искључиво на принципу готовинске </t>
  </si>
  <si>
    <t>основе са консолидованог рачуна трезора, осим ако је законом, односно актом Владе предвиђен другачији метод.</t>
  </si>
  <si>
    <t xml:space="preserve">Обавезе према корисницима буџетских средстава извршавају се сразмерно оствареним примањима буџета. </t>
  </si>
  <si>
    <t xml:space="preserve">Ако се у току године примања смање, издаци буџета извршаваће се по приоритетима и то: обавезе утврђене </t>
  </si>
  <si>
    <t>законским прописима на постојећем нивоу и минимални стални трошкови неопходни за несметано функционисање</t>
  </si>
  <si>
    <t>корисника буџетских средстава.</t>
  </si>
  <si>
    <t>Уз захтев, корисници су дужни да доставе комплетну документацију за плаћање (копије).</t>
  </si>
  <si>
    <t xml:space="preserve">чланом 10. Закона о буџетском систему, при чему су, у складу са истим чланом Закона, председник општине, </t>
  </si>
  <si>
    <t>односно лице које он овласти, одговорни за ефикасност и сигурност тог инвестирања.</t>
  </si>
  <si>
    <t xml:space="preserve">Општинско веће донеће програм рационализације којим ће обухватити све кориснике јавних средстава, </t>
  </si>
  <si>
    <t>мом рационализације из става 1. овог члана.</t>
  </si>
  <si>
    <t>Корисник буџетских средстава не може, без претходне сагласности председника општине засновати радни</t>
  </si>
  <si>
    <t>у оквиру износа средстава која су, у складу са овом одлуком, предвиђена за плате том буџетском кориснику и програ-</t>
  </si>
  <si>
    <t xml:space="preserve">За финансирање дефицита текуће ликвидности, који може да настане услед неуравнотежености кретања у </t>
  </si>
  <si>
    <t>Изузетно , у случају да се буџету општине Ражањ из другог буџета (Републике, Покрајине, друге општине)</t>
  </si>
  <si>
    <t xml:space="preserve">определе актом наменска трансферна средства, укључујући и наменска трансферна средства за надокнаду штета </t>
  </si>
  <si>
    <t>услед елементарних непогода, као и у случају уговарања донације, чији износи нису могли бити познати и поступку</t>
  </si>
  <si>
    <t>доношења ове одлуке, орган управе надлежан за финансије на основу тог акта отвара одговарајуће апропријације</t>
  </si>
  <si>
    <t xml:space="preserve">Плаћање са консолидованог рачуна трезора за реализацију обавеза других корисника јавних средстава у </t>
  </si>
  <si>
    <t>смислу Закона о буџетском систему који су укључени у систем консолидованог рачуна  трезора неће се вршити</t>
  </si>
  <si>
    <t xml:space="preserve">уколико ови корисници нису добили сагласност на финансијски план на начин прописан законом, односно актом </t>
  </si>
  <si>
    <t xml:space="preserve">    2.1 Задуживање код домаћих кредитора</t>
  </si>
  <si>
    <t xml:space="preserve">годишње информише општинско веће, а обавезно у року од петнаест дана по истеку шестомесечног, односно </t>
  </si>
  <si>
    <t xml:space="preserve">У року од петнаест дана по подношењу извештаја из става 1. овог члана, општинско веће усваја и </t>
  </si>
  <si>
    <t>Остале некретнине и опрема</t>
  </si>
  <si>
    <t xml:space="preserve">Одлуку о промени апропријације и преносу апропријације у текућу буџетску резерву, у складу </t>
  </si>
  <si>
    <t xml:space="preserve">Председник општине, у складу са чланом 27ж Закона о буџетском систему, може поднети захтев </t>
  </si>
  <si>
    <t>реализације јавних инвестиција.</t>
  </si>
  <si>
    <t>Министарству финансија за одобрење фискалног дефицита изнад утврђеног дефицита од 10%, уколико је резултат</t>
  </si>
  <si>
    <t>Раздео</t>
  </si>
  <si>
    <t>Плате, додаци и накнаде запослених</t>
  </si>
  <si>
    <t>Плате,  додаци и накнаде запослених</t>
  </si>
  <si>
    <t>А. РАЧУН ПРИХОДА И ПРИМАЊА, РАСХОДА И ИЗДАТАКА</t>
  </si>
  <si>
    <t>- буџетска средства</t>
  </si>
  <si>
    <t>- сопствени приходи</t>
  </si>
  <si>
    <t>- донације</t>
  </si>
  <si>
    <t>1.2. ПРИМАЊА ОД ПРОДАЈЕ НЕФИНАНСИЈСКЕ ИМОВИНЕ</t>
  </si>
  <si>
    <t>2. Укупни расходи и издаци за набавку нефинансијске имовине</t>
  </si>
  <si>
    <t>2.1. ТЕКУЋИ РАСХОДИ
у чему:</t>
  </si>
  <si>
    <t>- текући буџетски расходи</t>
  </si>
  <si>
    <t>- расходи из сопствених прихода</t>
  </si>
  <si>
    <t>2.2. ИЗДАЦИ ЗА НАБАВКУ НЕФИНАНСИЈСКЕ ИМОВИНЕ
у чему:</t>
  </si>
  <si>
    <t>- текући буџетски издаци</t>
  </si>
  <si>
    <t>- издаци из сопствених прихода</t>
  </si>
  <si>
    <t>БУЏЕСКИ СУФИЦИТ/ДЕФИЦИТ (кл.7+кл.8)-(кл.4+кл.5)</t>
  </si>
  <si>
    <t>УКУПАН ФИСКАЛНИ СУФИЦИТ/ДЕФИЦИТ</t>
  </si>
  <si>
    <t>Примања од продаје финансијке имовине</t>
  </si>
  <si>
    <t>Суфицит из претходних година или неутрошена средства из претх. година</t>
  </si>
  <si>
    <t>НЕТО ФИНАНСИРАЊЕ</t>
  </si>
  <si>
    <t>040</t>
  </si>
  <si>
    <t>Породица и деца</t>
  </si>
  <si>
    <t>090</t>
  </si>
  <si>
    <t>540</t>
  </si>
  <si>
    <t>Улична расвета</t>
  </si>
  <si>
    <t>Превоз радника</t>
  </si>
  <si>
    <t>Јубиларне награде</t>
  </si>
  <si>
    <t>Трошкови путовања и превоз ученика</t>
  </si>
  <si>
    <t>Порзи, обавезне таксе и казне</t>
  </si>
  <si>
    <t>Наредбодавац директних и индиректних корисника буџетских средстава је функционер, односно лице које</t>
  </si>
  <si>
    <t>је одговорно за управљање средствима, преузимање обавеза, издавање налога за плаћање који се извршавају из</t>
  </si>
  <si>
    <t>средстава органа, као и за издавање налога за уплату средстава која припадају буџету.</t>
  </si>
  <si>
    <t>Члан 15.</t>
  </si>
  <si>
    <t>Члан 27.</t>
  </si>
  <si>
    <t>За законито и наменско коришћење средстава распоређених овом Одлуком, поред функционера односно</t>
  </si>
  <si>
    <t>Новчане казне и пен. по реш. судова</t>
  </si>
  <si>
    <t>1.1. ТЕКУЋИ ПРИХОДИ
у чему:</t>
  </si>
  <si>
    <t>Члан 16.</t>
  </si>
  <si>
    <t>Члан 28.</t>
  </si>
  <si>
    <t>Члан 29.</t>
  </si>
  <si>
    <t>Члан 30.</t>
  </si>
  <si>
    <t>Накнаде за социјалну зашт. из буџета</t>
  </si>
  <si>
    <t>Специјализоване услуге (мртвозорн.)</t>
  </si>
  <si>
    <t>руководиоца директних и индиректних корисника буџетских средстава, одговоран је начелник општинске управе.</t>
  </si>
  <si>
    <t>за извршење расхода по том основу, у складу са чланом  5. Закона о буџетском систему.</t>
  </si>
  <si>
    <t>Накн. штете за повреде или штет. нан.
од стр. државних органа</t>
  </si>
  <si>
    <t>Дотације невладиним организацијама</t>
  </si>
  <si>
    <t>поједине врсте накнада са одређеном наменом (нам.пр.)</t>
  </si>
  <si>
    <t>2. Непорески приходи у чему:</t>
  </si>
  <si>
    <t>приходи од продаје добара и услуга</t>
  </si>
  <si>
    <t xml:space="preserve">   1.3. Отплата камата</t>
  </si>
  <si>
    <t xml:space="preserve">   1.4. Субвенције</t>
  </si>
  <si>
    <t xml:space="preserve">   1.5. Издаци за социјалну заштиту</t>
  </si>
  <si>
    <t xml:space="preserve">Обавезе које преузимају директни и индиректни корисници буџетских средстава морају одговарати </t>
  </si>
  <si>
    <t>апропријацији  која им је за ту намену овом одлуком одобрена и пренета.</t>
  </si>
  <si>
    <t>Изузетно корисници из става 1. овог члана, у сладу са чланом 54. Закона о буџетском систему, могу</t>
  </si>
  <si>
    <t xml:space="preserve">Плаћање из буџета неће се извршити уколико нису поштоване процедуре утврђене чланом 56. став 3. </t>
  </si>
  <si>
    <t>Законоа о буџетском систему.</t>
  </si>
  <si>
    <t xml:space="preserve">Набавка добара, радова и услуга корисника буџета вршиће се у складу са Законом о јавним набавкама  </t>
  </si>
  <si>
    <t>Корисници буџетских средстава су обавезни, да пре покретања поступка јавне набавке за преузимање</t>
  </si>
  <si>
    <t>обавеза по уговору за капиталне пројекте прибаве сагласност органа надлежног за финансије.</t>
  </si>
  <si>
    <t>Јавном набавком мале вредности, у смислу члана 39. Закона о јавним набавкама сматра се набавка</t>
  </si>
  <si>
    <t xml:space="preserve">нефинансијске имовине исказују на терет капитала, односно не исказују расход амортизације и употребе средстава </t>
  </si>
  <si>
    <t>за рад.</t>
  </si>
  <si>
    <t>јавном дугу ("Службени гласник РС", број 61/2005, 107/2009 и 78/2011).</t>
  </si>
  <si>
    <t>и бонуса предвиђених посебним и појединачним колективним уговорима, за директне и индиректне кориснике буџета,</t>
  </si>
  <si>
    <t xml:space="preserve">Корисник буџетских средстава, који одређени расход и издатак извршава из других извора прихода и </t>
  </si>
  <si>
    <t>примања, који нису општи приход буџета (извор 01 - Приходи из буџета), обавезе може преузимати само до нивоа</t>
  </si>
  <si>
    <t>остварења тих приход или примања, уколико је ниво остварених прихода и примања мањи од одобрених апропријација.</t>
  </si>
  <si>
    <t xml:space="preserve">Корисник буџетских средстава код кога у току године дође до умањења одобрених апропријација из </t>
  </si>
  <si>
    <t xml:space="preserve">разлога извршења принудне наплате, за износ умањења предузеће одговарајуће мере у циљу прилагођавања </t>
  </si>
  <si>
    <t>преузете обавезе, тако што ће предложити умањење обавезе, односно продужење уговореног рока за плаћање или</t>
  </si>
  <si>
    <t>отказати уговор.</t>
  </si>
  <si>
    <t>Приоритет у извршењу расхода за робе и услуге корисника буџетских средстава имају расходи за сталне</t>
  </si>
  <si>
    <t>трошкове, трошкове текуће поправке и одржавања и материјал.</t>
  </si>
  <si>
    <t xml:space="preserve">Корисници буџетских средстава дужни су да обавезе настале по основу сталних трошкова, трошкова </t>
  </si>
  <si>
    <t>текућих поправки и одржавања, материјала, као и по основу капиталних издатака измире у року утврђеном законом</t>
  </si>
  <si>
    <t xml:space="preserve">који регулише рокове измирења новчаних обавеза у комерцијалним трансакцијама. </t>
  </si>
  <si>
    <t>Финансирање политичких стрaнака</t>
  </si>
  <si>
    <t xml:space="preserve">Потребна средства за финансирање буџетског дефицита из члана 1. ове одлуке у износу од </t>
  </si>
  <si>
    <t>исказују се у следећем прегледу:</t>
  </si>
  <si>
    <t>Ек.
 клас.</t>
  </si>
  <si>
    <t>Ред.
број</t>
  </si>
  <si>
    <t>Износ у динарима</t>
  </si>
  <si>
    <t>А. КАПИТАЛНИ ПРОЈЕКТИ</t>
  </si>
  <si>
    <t>1.</t>
  </si>
  <si>
    <t>Укупна вредност пројекта:</t>
  </si>
  <si>
    <t>Извори финансирања:</t>
  </si>
  <si>
    <t>Члан 4.</t>
  </si>
  <si>
    <t>Члан 5.</t>
  </si>
  <si>
    <t>Члан 6.</t>
  </si>
  <si>
    <t>Члан 25.</t>
  </si>
  <si>
    <t>Скупштине општине и уколико тај план нису доставили Управи за трезор.</t>
  </si>
  <si>
    <t>Члан 31.</t>
  </si>
  <si>
    <t>преузети обавезе по уговору који се односи на капиталне издатке и захтева плаћање у више година, уз сагласност</t>
  </si>
  <si>
    <t xml:space="preserve">Општинско веће одговорно је за спровођење фискалне политике и управљање јавном имовином, </t>
  </si>
  <si>
    <t>приходима и примањима и расходима и издацима на начин који је у складу са Законом о буџетском систему.</t>
  </si>
  <si>
    <t>Глава</t>
  </si>
  <si>
    <t>3</t>
  </si>
  <si>
    <t>Функција</t>
  </si>
  <si>
    <t>Економска
 класифик.</t>
  </si>
  <si>
    <t>Програмска
 класифик.</t>
  </si>
  <si>
    <t>0602</t>
  </si>
  <si>
    <t>0602-0001</t>
  </si>
  <si>
    <t>ПРОГРАМ 15: ЛОКАЛНА САМОУПРАВА</t>
  </si>
  <si>
    <t>Функционисање локалне самоуправе и градских општина</t>
  </si>
  <si>
    <t>Средства распоређена за финансирање расхода и издатака корисника буџета, преносе се на основу</t>
  </si>
  <si>
    <t>њихових захтева и у складу са одобреним квотама у тромесечним плановима буџета.</t>
  </si>
  <si>
    <t>Извори финансирања за функцију 110:</t>
  </si>
  <si>
    <t>Приходи из буџета</t>
  </si>
  <si>
    <t>Нераспоређени вишак прих. из ранијих година</t>
  </si>
  <si>
    <t>Функција 110:</t>
  </si>
  <si>
    <t>01</t>
  </si>
  <si>
    <t>Извори финанс. за прог. активн. 0602-0001:</t>
  </si>
  <si>
    <t>Свега за програмску активност 0602-0001:</t>
  </si>
  <si>
    <t>Свега за програм 15:</t>
  </si>
  <si>
    <t>0601</t>
  </si>
  <si>
    <t>0601-0001</t>
  </si>
  <si>
    <t>ПРОГРАМ 2: КОМУНАЛНА ДЕЛАТНОСТ</t>
  </si>
  <si>
    <t>Извори финансирања за програм 15:</t>
  </si>
  <si>
    <t>Извори финансирања за функцију 630:</t>
  </si>
  <si>
    <t>Функција 630:</t>
  </si>
  <si>
    <t>Извори финанс. за прог. активн. 0601-0001:</t>
  </si>
  <si>
    <t>Свега за програмску активност 0601-0001:</t>
  </si>
  <si>
    <t>Извори финансирања за програм 2:</t>
  </si>
  <si>
    <t>Свега за програм 2:</t>
  </si>
  <si>
    <t>ОПШТИНСКО ВЕЋЕ И ПРЕДСЕДНИК ОПШТИНЕ</t>
  </si>
  <si>
    <t>Извори финансирања за функцију 111:</t>
  </si>
  <si>
    <t>Функција 111:</t>
  </si>
  <si>
    <t>Извори финансирања за раздео 2:</t>
  </si>
  <si>
    <t>Свега за раздео 2:</t>
  </si>
  <si>
    <t>Извори финансирања за раздео 1:</t>
  </si>
  <si>
    <t>Свега за раздео 1:</t>
  </si>
  <si>
    <t>Извори финансирања за функцију 130:</t>
  </si>
  <si>
    <t>Функција 130:</t>
  </si>
  <si>
    <t>Цивилна одбрана</t>
  </si>
  <si>
    <t>Извори финансирања за функцију 220:</t>
  </si>
  <si>
    <t>Функција 220:</t>
  </si>
  <si>
    <t>0602-0007</t>
  </si>
  <si>
    <t>Канцеларија за младе</t>
  </si>
  <si>
    <t>Опште јавне услуге - истраживање и развој</t>
  </si>
  <si>
    <t>Извори финансирања за функцију 150:</t>
  </si>
  <si>
    <t>Функција 150:</t>
  </si>
  <si>
    <t>0602-0010</t>
  </si>
  <si>
    <t>Извори финанс. за прог. активн. 0602-0010:</t>
  </si>
  <si>
    <t>Свега за програмску активност 0602-0010:</t>
  </si>
  <si>
    <t>0901</t>
  </si>
  <si>
    <t>ПРОГРАМ 11: СОЦИЈАЛНА И ДЕЧИЈА ЗАШТИТА</t>
  </si>
  <si>
    <t>Социјалне помоћи</t>
  </si>
  <si>
    <t>0901-0001</t>
  </si>
  <si>
    <t>Извори финансирања за функцију 040:</t>
  </si>
  <si>
    <t>Функција 040:</t>
  </si>
  <si>
    <t>Извори финанс. за прог. активн. 0901-0001:</t>
  </si>
  <si>
    <t>Свега за програмску активност 0901-0001:</t>
  </si>
  <si>
    <t>Извори финансирања за програм 11:</t>
  </si>
  <si>
    <t>Свега за програм 11:</t>
  </si>
  <si>
    <t xml:space="preserve">Накнаде за социјалну заштиту из буџета </t>
  </si>
  <si>
    <t>0401</t>
  </si>
  <si>
    <t>0401-0001</t>
  </si>
  <si>
    <t>Заштита биљног и живот. света и крајолика</t>
  </si>
  <si>
    <t>Функција 540:</t>
  </si>
  <si>
    <t>Извори финанс. за прог. активн. 0401-0001:</t>
  </si>
  <si>
    <t>Свега за програмску активност 0401-0001:</t>
  </si>
  <si>
    <t>Извори финансирања за програм 6:</t>
  </si>
  <si>
    <t>Свега за програм 6:</t>
  </si>
  <si>
    <t>ПРОГРАМ 6: ЗАШТИТА ЖИВОТНЕ СРЕДИНЕ</t>
  </si>
  <si>
    <t>2002</t>
  </si>
  <si>
    <t>ПРОГРАМ 9: ОСНОВНО ОБРАЗОВАЊЕ</t>
  </si>
  <si>
    <t>2002-0001</t>
  </si>
  <si>
    <t xml:space="preserve">                                доноси општинско веће на предлог органa за финансије.</t>
  </si>
  <si>
    <t>члан 11</t>
  </si>
  <si>
    <t xml:space="preserve">Одлуку о отварању буџетског фонда у складу са чланом 64. Закона о буџетском систему доноси </t>
  </si>
  <si>
    <t>општинско веће</t>
  </si>
  <si>
    <t>члан 12.</t>
  </si>
  <si>
    <t>општинског већа, а највише до износа исказаних у плану капиталних издатака из члана 3. ове одлуке.</t>
  </si>
  <si>
    <t>Члан 18.</t>
  </si>
  <si>
    <t xml:space="preserve">Члан 19. </t>
  </si>
  <si>
    <t>Члан 32.</t>
  </si>
  <si>
    <t>машине и опрема</t>
  </si>
  <si>
    <t>Фонд за пољ.опш.Ражањ-председник УО</t>
  </si>
  <si>
    <t>Фонд за ЗЖС-Комисија за ЗЖС</t>
  </si>
  <si>
    <t>ОУ опшине Ражањ-Начелник</t>
  </si>
  <si>
    <t>Дечији вртић "Лептирић"-директор</t>
  </si>
  <si>
    <t>Директори основних школа</t>
  </si>
  <si>
    <t>председник  Црвеног крста Ражањ</t>
  </si>
  <si>
    <t>Центар за соц.рад-директор</t>
  </si>
  <si>
    <t>Начелник општинске управе Ражањ</t>
  </si>
  <si>
    <t>Дом здравља Ражањ-директор</t>
  </si>
  <si>
    <t>Дом културе Ражањ-директор</t>
  </si>
  <si>
    <t>Спортски савез-председник</t>
  </si>
  <si>
    <t>Општинско веће општине Ражањ</t>
  </si>
  <si>
    <t>са чланом 61. Закона о буџетском систему доноси  извршни орган власти</t>
  </si>
  <si>
    <t xml:space="preserve">Решење о употреби текуће буџетске резерве доноси председник,а сталне буџетске резерве </t>
  </si>
  <si>
    <t>со</t>
  </si>
  <si>
    <t>веће</t>
  </si>
  <si>
    <t>оу</t>
  </si>
  <si>
    <t>цивилна о</t>
  </si>
  <si>
    <t>кзм</t>
  </si>
  <si>
    <t>противгр.</t>
  </si>
  <si>
    <t>соц.заш</t>
  </si>
  <si>
    <t>фзжс</t>
  </si>
  <si>
    <t>бојан</t>
  </si>
  <si>
    <t>образовање</t>
  </si>
  <si>
    <t>цср</t>
  </si>
  <si>
    <t>ДЗ</t>
  </si>
  <si>
    <t>дом културре</t>
  </si>
  <si>
    <t>МЗ</t>
  </si>
  <si>
    <t>Из вишкова средстава</t>
  </si>
  <si>
    <t>Дотације невладиним организацијама-медији</t>
  </si>
  <si>
    <t>Трансфери нац. Служби за запошљавање</t>
  </si>
  <si>
    <t>материјал</t>
  </si>
  <si>
    <t>отплата домаћих камата</t>
  </si>
  <si>
    <t>финансирање изборне кампање политичких субјеката</t>
  </si>
  <si>
    <t>Опште јавне услуге некласификоване на другом месту-локални избори</t>
  </si>
  <si>
    <t>Накнаде члановима комисије</t>
  </si>
  <si>
    <t xml:space="preserve">материјал </t>
  </si>
  <si>
    <t>("Службени гласник РС", број 124/2012,14/2015 и 68/2015).</t>
  </si>
  <si>
    <t>истоврсних добара, услуга или радова чија је укупна процењена вредност на годишњем нивоу нижа од 5.000.000 динара .</t>
  </si>
  <si>
    <t>Ову одлуку доставити министарству надлежном за послове финансијафинансија и објавити у службеном гласилу општине.</t>
  </si>
  <si>
    <t>po prethodnom budzetu</t>
  </si>
  <si>
    <t>Oпште медицинске услуге</t>
  </si>
  <si>
    <t>Дотације здравственим организацијама</t>
  </si>
  <si>
    <t>Функција 721:</t>
  </si>
  <si>
    <t>Извори финансирања за функцију 721:</t>
  </si>
  <si>
    <t>Из текућих прихода буџета:</t>
  </si>
  <si>
    <t xml:space="preserve">Ова одлука ступа на снагу осмог дана од дана објављивања у "Службеном листу општине Ражањ",  </t>
  </si>
  <si>
    <t>2101</t>
  </si>
  <si>
    <t>ПРОГРАМ 16: ПОЛИТИЧКИ СИСТЕМ ЛОКАЛНЕ САМОУПРАВЕ</t>
  </si>
  <si>
    <t>2101-0001</t>
  </si>
  <si>
    <t>Функционисање Скупштине</t>
  </si>
  <si>
    <t>2101-0002</t>
  </si>
  <si>
    <t>Функционисање извршних органа</t>
  </si>
  <si>
    <t>ПРОГРАМ 15: ОПШТЕ ЈАВНЕ УСЛУГЕ УПРАВЕ</t>
  </si>
  <si>
    <t>ПРОГРАМ 5: ПОЉОПРИВРЕДА И РУРАЛНИ РАЗВОЈ</t>
  </si>
  <si>
    <t>1301-0005</t>
  </si>
  <si>
    <t>Извори финанс. за прог. активн. 1301-0005:</t>
  </si>
  <si>
    <t>Свега за програмску активност 1301-0005:</t>
  </si>
  <si>
    <t xml:space="preserve">спорт </t>
  </si>
  <si>
    <t>Свега за програмску активност 0602-0009:</t>
  </si>
  <si>
    <t>Извори финанс. за прог. активн. 0602-0009:</t>
  </si>
  <si>
    <t>020</t>
  </si>
  <si>
    <t>Старост</t>
  </si>
  <si>
    <t>Подршка старим лицима и/или особама са инвалидитетом</t>
  </si>
  <si>
    <t>Накнаде за социјалну заштиту из буџета</t>
  </si>
  <si>
    <t>Подршка деци и породица са децом</t>
  </si>
  <si>
    <t>Извори финансирања за функцију 020:</t>
  </si>
  <si>
    <t>Функција 020:</t>
  </si>
  <si>
    <t>Заштита природе</t>
  </si>
  <si>
    <t>Извори финанс. за прог. активн. 0401-0003:</t>
  </si>
  <si>
    <t>Свега за програмску активност 0401-0003:</t>
  </si>
  <si>
    <t>1102</t>
  </si>
  <si>
    <t>1102-0008</t>
  </si>
  <si>
    <t>Извори финанс. за прог. активн. 1102-0008:</t>
  </si>
  <si>
    <t>Свега за програмску активност 1102-0008:</t>
  </si>
  <si>
    <t>13</t>
  </si>
  <si>
    <t>нераспоређени вишак прих. Из ран.година</t>
  </si>
  <si>
    <t>1102-0003</t>
  </si>
  <si>
    <t>Извори финанс. за прог. активн.1102-0003:</t>
  </si>
  <si>
    <t>Свега за програмску активност 1102-0003:</t>
  </si>
  <si>
    <t>Одржавање чистоће на површинама јавне намене</t>
  </si>
  <si>
    <t>1102-0001</t>
  </si>
  <si>
    <t>Извори финанс. за прог. активн. 1102-0001:</t>
  </si>
  <si>
    <t>Свега за програмску активност 1102-0001:</t>
  </si>
  <si>
    <t>Одржавање саобраћајне инфраструктуре</t>
  </si>
  <si>
    <t>3.1.</t>
  </si>
  <si>
    <t>3.2.</t>
  </si>
  <si>
    <t>3.3.</t>
  </si>
  <si>
    <t>зграде и грађевински објекти</t>
  </si>
  <si>
    <t>Програм 1.  Урбанизам и просторно планирање</t>
  </si>
  <si>
    <t>Управљање-одржавање јавним осветљењем</t>
  </si>
  <si>
    <t>1102-0002</t>
  </si>
  <si>
    <t>Одржавање јавних зелених површина</t>
  </si>
  <si>
    <t>1102-0004</t>
  </si>
  <si>
    <t>Зоохигијена</t>
  </si>
  <si>
    <t>1102-0005</t>
  </si>
  <si>
    <t>1102-0006</t>
  </si>
  <si>
    <t>1102-0007</t>
  </si>
  <si>
    <t>Производња и дистрибуција топлотне енергије</t>
  </si>
  <si>
    <t>Управљање и снабдевање водом за пиће</t>
  </si>
  <si>
    <t>1102-0009</t>
  </si>
  <si>
    <t>Подршка за спровођење пољопривредне политике у локалној заједници</t>
  </si>
  <si>
    <t>субвенције јавним нефин. Пред. И организ.</t>
  </si>
  <si>
    <t>1102-П1</t>
  </si>
  <si>
    <t>1102-П2</t>
  </si>
  <si>
    <t>Унапређење привредног и инвестиционог амбијента</t>
  </si>
  <si>
    <t>Мере активне политике запошљавања</t>
  </si>
  <si>
    <t>подршка за спровођење пољопривредне политике у локалној заједници</t>
  </si>
  <si>
    <t>Мере подршке руралном развоју</t>
  </si>
  <si>
    <t>Управљање отпадним водама</t>
  </si>
  <si>
    <t>0401-0005</t>
  </si>
  <si>
    <t>0401-0006</t>
  </si>
  <si>
    <t>Управљање осталим врстама отпада</t>
  </si>
  <si>
    <t>Програм 7.  Орган.саобраћаја и саобраћајна инфрастр.</t>
  </si>
  <si>
    <t>Управљање саобраћајем</t>
  </si>
  <si>
    <t>0701-0003</t>
  </si>
  <si>
    <t>Управљање јавним паркиралиштем</t>
  </si>
  <si>
    <t>0701-0004</t>
  </si>
  <si>
    <t>Јавни градски и приградски превоз путника</t>
  </si>
  <si>
    <t>0901-0007</t>
  </si>
  <si>
    <t>Подршка материјално угрожених лица/породица</t>
  </si>
  <si>
    <t>1801-0003</t>
  </si>
  <si>
    <t>Спровођење активности из области друштвене бриге за јавно здравље</t>
  </si>
  <si>
    <t>Унапређење система очувања и предствљања културно-историјског наслеђа</t>
  </si>
  <si>
    <t>1201-0003</t>
  </si>
  <si>
    <t>јачање културен продукције и уметничког стваралаштва</t>
  </si>
  <si>
    <t>1201-0004</t>
  </si>
  <si>
    <t>Остваривање и унапређивање јавног интереса у области јавног информисања</t>
  </si>
  <si>
    <t>1201-0005</t>
  </si>
  <si>
    <t>Унапређењње јавног информисања на језицима националних мањина</t>
  </si>
  <si>
    <t>1201-0006</t>
  </si>
  <si>
    <t>Унапређење јавног информисања особа са инвалидитетом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</si>
  <si>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</si>
  <si>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</si>
  <si>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</si>
  <si>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</si>
  <si>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</si>
  <si>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</si>
  <si>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0602-0012</t>
  </si>
  <si>
    <t>Комунална полиција</t>
  </si>
  <si>
    <t>0602-0013</t>
  </si>
  <si>
    <t>Администрирање изворних прихода лок.самоуправе</t>
  </si>
  <si>
    <t>0602-0014</t>
  </si>
  <si>
    <t>Управљање у ванредним ситуацијама</t>
  </si>
  <si>
    <t>Програм 16. Политички систем локалне самоуправе</t>
  </si>
  <si>
    <t>Функционисање скупштине</t>
  </si>
  <si>
    <t>Функиционисање извршних органа</t>
  </si>
  <si>
    <t>2101-0003</t>
  </si>
  <si>
    <t>Подршка раду извршин органа власти и скупштине</t>
  </si>
  <si>
    <t>Програм 17. Енергетска ефикасност и обновљиви извори енерг.</t>
  </si>
  <si>
    <t>0.501</t>
  </si>
  <si>
    <t>1301-0004</t>
  </si>
  <si>
    <t>Функционисање локалних спортских установа</t>
  </si>
  <si>
    <t>Спровођење омладинске политике-КЗМ</t>
  </si>
  <si>
    <t>Извори финанс. за прог. активн. 2101-0001:</t>
  </si>
  <si>
    <t>Свега за програмску активност 2101-0001:</t>
  </si>
  <si>
    <t>Извори финанс. за прог. активн. 2101-0002:</t>
  </si>
  <si>
    <t>Свега за програмску активност 2101-0002:</t>
  </si>
  <si>
    <t>канцеларија за младе општине Ражањ</t>
  </si>
  <si>
    <t xml:space="preserve">Корисници буџетских средстава преузимају обавезе само на основу писаног уговора или другог правног </t>
  </si>
  <si>
    <t>Ражањ(Службени лист општине Ражањ"број 5/14,пречишћен текст), Скупштина општине Ражањ на</t>
  </si>
  <si>
    <t>0501</t>
  </si>
  <si>
    <t>ПРОГРАМ 17:ЕНЕРГЕТСКА ЕФИКАСНОСТ И ОБНОВЉИВИ ИЗВОРИ ЕНЕРГИЈЕ</t>
  </si>
  <si>
    <t>Свега за програм 17:</t>
  </si>
  <si>
    <t>Извори финансирања за програм 17:</t>
  </si>
  <si>
    <t>Свега за програмску активност 0501-0001:</t>
  </si>
  <si>
    <t>Извори финанс. за прог. активн. 0501-0001:</t>
  </si>
  <si>
    <t>javna rasveta</t>
  </si>
  <si>
    <t>održavanje higijene</t>
  </si>
  <si>
    <t>razdeo 3:</t>
  </si>
  <si>
    <t>rashodi (4)</t>
  </si>
  <si>
    <t xml:space="preserve">izdaci (5) </t>
  </si>
  <si>
    <t>Унапређење енергетске ефикасности дома здравља-замена столарије (фаза један)</t>
  </si>
  <si>
    <t>Извори финансирања за функцију 721</t>
  </si>
  <si>
    <t>Партерно уређење школског дворишта ОШ "Вук Караџић" у Витошевцу</t>
  </si>
  <si>
    <t>Извори финансирања за програм 16:</t>
  </si>
  <si>
    <t>Свега за програм 16:</t>
  </si>
  <si>
    <t>Унапређење система очувања и представљања културно-историјског наслеђа</t>
  </si>
  <si>
    <t>Извори финанс. за прог. активн. 1201-0003:</t>
  </si>
  <si>
    <t>Свега за програмску активност 1201-0003:</t>
  </si>
  <si>
    <t>08-</t>
  </si>
  <si>
    <t>Добровољни трансфери од физичких и прав.лица</t>
  </si>
  <si>
    <t>08</t>
  </si>
  <si>
    <t>добровољни трансфери од физичких и прав. лица</t>
  </si>
  <si>
    <t>добровољни трансфери од физи. И прав. Лица</t>
  </si>
  <si>
    <t>Новчане казне и пенали по реш. Судова</t>
  </si>
  <si>
    <t>ПРИХОДИ И ПРИМЉЊА ОД ПРОДАЈЕ НЕФИНАНСИЈСКЕ ИМОВИНЕ БУЏЕТА ОПШТИНЕ ПО ВРСТАМА</t>
  </si>
  <si>
    <t>ОДНОСНО ЕКОНОМСКИМ КЛАСИФИКАЦИЈАМА</t>
  </si>
  <si>
    <t>класа/категорија/група</t>
  </si>
  <si>
    <t>конто</t>
  </si>
  <si>
    <t>врсте прихода и примања</t>
  </si>
  <si>
    <t>план за 2017</t>
  </si>
  <si>
    <t>текући приходи</t>
  </si>
  <si>
    <t>пренета средства из претходне године</t>
  </si>
  <si>
    <t>сред.буџ.</t>
  </si>
  <si>
    <t>структура</t>
  </si>
  <si>
    <t>сред.из осталих извора</t>
  </si>
  <si>
    <t>укупна јавна средства</t>
  </si>
  <si>
    <t>порези</t>
  </si>
  <si>
    <t>Порез на доходак, добит и капиталне добитке</t>
  </si>
  <si>
    <t>Порез на зараде</t>
  </si>
  <si>
    <t>Порез на самосталне делатности</t>
  </si>
  <si>
    <t>Порез на приходе од имовине</t>
  </si>
  <si>
    <t>а) непокретности (закуп)</t>
  </si>
  <si>
    <t>б) покретност (закуп)</t>
  </si>
  <si>
    <t>ц) пољопривреда и шумарство</t>
  </si>
  <si>
    <t>д) земљиште</t>
  </si>
  <si>
    <t>Самодопринос</t>
  </si>
  <si>
    <t>Порез на дуге приходе по чл. 85 Закона о поре.на ДГ</t>
  </si>
  <si>
    <t>Порез на друге приходе</t>
  </si>
  <si>
    <t>Порез на имовину физичких и правних лица</t>
  </si>
  <si>
    <t>Порез на наслеђе и поклон</t>
  </si>
  <si>
    <t>Порез на капиталне трансакције</t>
  </si>
  <si>
    <t>а) порез на пренос апслолутних права (неп.)</t>
  </si>
  <si>
    <t>б) порез на пренос апсолутних права (моторна возила)</t>
  </si>
  <si>
    <t>ц) П/П АП-хартија од вредности</t>
  </si>
  <si>
    <t>Порез на акције на име и уделе</t>
  </si>
  <si>
    <t>Порез на добра и услуге</t>
  </si>
  <si>
    <t xml:space="preserve">Порез на имовину  </t>
  </si>
  <si>
    <t>Такса на друмска моторна возила</t>
  </si>
  <si>
    <t>Промена намене пољопривредног земљишта</t>
  </si>
  <si>
    <t>Накнада за заштиту животне средине</t>
  </si>
  <si>
    <t>Други порези</t>
  </si>
  <si>
    <t>Ком.такса за истицање фирме на пословном простору</t>
  </si>
  <si>
    <t>Донације</t>
  </si>
  <si>
    <t>Приходи од имовине</t>
  </si>
  <si>
    <t>Други приходи</t>
  </si>
  <si>
    <t>Приходи од камата</t>
  </si>
  <si>
    <t>Ком.такса за кориш. Простора на јавним површинама</t>
  </si>
  <si>
    <t>Накнада за коришћење грађ. Земљишта</t>
  </si>
  <si>
    <t>Ком. Такса за заузеће повр. Грађ. Материјалом</t>
  </si>
  <si>
    <t>Закуп пољопривредног земљишта</t>
  </si>
  <si>
    <t>накнада за коришћење шума</t>
  </si>
  <si>
    <t>Приходи од продаје добара и услуга</t>
  </si>
  <si>
    <t>донације и трансфери</t>
  </si>
  <si>
    <t>Накнада за уређење грађевинског земљишта</t>
  </si>
  <si>
    <t>Приходи органа управе</t>
  </si>
  <si>
    <t>Општинска административна такса</t>
  </si>
  <si>
    <t>Закуп непокрет. У државној својини</t>
  </si>
  <si>
    <t>Приходи остварени по основу пружања услуге боравка деце у ПУ</t>
  </si>
  <si>
    <t>Новчане казне</t>
  </si>
  <si>
    <t>По републичким прописима</t>
  </si>
  <si>
    <t>По општинским одлукама</t>
  </si>
  <si>
    <t>Мешовити и неодређени приходи</t>
  </si>
  <si>
    <t>цтрл</t>
  </si>
  <si>
    <t>Услуге рекреације и спорта</t>
  </si>
  <si>
    <t>општинска управа Ражањ</t>
  </si>
  <si>
    <t>Замена столарије фаза 1</t>
  </si>
  <si>
    <t>партерно уређење школског дворишта у Витошевцу</t>
  </si>
  <si>
    <t>Родитељски динар за ваннаставне активности</t>
  </si>
  <si>
    <t>расподела јавних прихода</t>
  </si>
  <si>
    <t>Смањење загађености</t>
  </si>
  <si>
    <t>развој заједнице</t>
  </si>
  <si>
    <t>Спровођење урбанистичких и  просторних планова</t>
  </si>
  <si>
    <t>ПРОГРАМ 1:УРБАНИЗАМ И ПРОС. ПЛАНИРАЊЕ</t>
  </si>
  <si>
    <t>Просторно и урбанистичко планирање</t>
  </si>
  <si>
    <t>Извори финанс. за прог. активн. 1101-0001:</t>
  </si>
  <si>
    <t>Свега за програмску активност 1101-0001:</t>
  </si>
  <si>
    <t>0501-П1</t>
  </si>
  <si>
    <r>
      <t xml:space="preserve">Инвестиционо одржавање објекта зграде општине Ражањ </t>
    </r>
    <r>
      <rPr>
        <sz val="7"/>
        <color indexed="8"/>
        <rFont val="Times New Roman"/>
        <family val="1"/>
        <charset val="238"/>
      </rPr>
      <t>По+Пр+2</t>
    </r>
  </si>
  <si>
    <t>Инвестиционо одржавање објекта (енер. Санација) зграде општине Ражањ спратности По+Пр+2</t>
  </si>
  <si>
    <t>Земљиште-</t>
  </si>
  <si>
    <t>година завршетка фин. Пројекта:2017</t>
  </si>
  <si>
    <t>из  вишкова средстава</t>
  </si>
  <si>
    <t>извори финансирања:</t>
  </si>
  <si>
    <t>2.</t>
  </si>
  <si>
    <t>година почетка финан. Пројекта 2017</t>
  </si>
  <si>
    <t>Дот. организацијама обав. Соц. Осиг.</t>
  </si>
  <si>
    <t>1301-П1</t>
  </si>
  <si>
    <t xml:space="preserve">Распоред и коришћење средстава вршиће се у 2017. години по посебном акту (решење) који доноси </t>
  </si>
  <si>
    <t>Раздео 1. Програм 16; програм. активност 2101-0001; економска класификација  481.</t>
  </si>
  <si>
    <t>укључујући и одређене критеријуме за извршавање тог програма, и о томе обавестити скупштину општине.</t>
  </si>
  <si>
    <t>УКУПНО:</t>
  </si>
  <si>
    <t>Извори финансирања за ф-ју 520</t>
  </si>
  <si>
    <t>Функција 520:</t>
  </si>
  <si>
    <t>Извори финанс. за прог. активн. 0401-0004:</t>
  </si>
  <si>
    <t>Свега за програмску активност 0401-0004:</t>
  </si>
  <si>
    <t>отпадне воде</t>
  </si>
  <si>
    <t>из текућих прихода буџета</t>
  </si>
  <si>
    <t>председник општине, на основу одлуке општинског већа и предлога комисије за доделу средстава, у оквиру следећих раздела:</t>
  </si>
  <si>
    <t>члан 2а.</t>
  </si>
  <si>
    <t>Изградња спортског терена на отвореном са заштитном оградом у Ражњу</t>
  </si>
  <si>
    <t>Управљање/одржавање јавним осветљењем</t>
  </si>
  <si>
    <t>ПРОГРАМ 7: ОРГАНИЗАЦИЈА САОБАЋАЈА И САОБРАЋАЈНА ИНФРАСТРУКТУРА</t>
  </si>
  <si>
    <t>Извори финансирања за функцију 560:</t>
  </si>
  <si>
    <t>Функција 560:</t>
  </si>
  <si>
    <t>Функција 530:</t>
  </si>
  <si>
    <t>Извори финансирања за функцију 530:</t>
  </si>
  <si>
    <t>Подршка деци и породицама са децом</t>
  </si>
  <si>
    <t>Извори финансирања за пројекат 1301-П1:</t>
  </si>
  <si>
    <t>Свега за пројекат 1301-П1:</t>
  </si>
  <si>
    <t>1101-0003</t>
  </si>
  <si>
    <t>Управљање грађевинским земљиштем</t>
  </si>
  <si>
    <t>Управљање отпадом</t>
  </si>
  <si>
    <t>Извори финансирања за ф-ју 510</t>
  </si>
  <si>
    <t>Функција 510:</t>
  </si>
  <si>
    <t>Извори финанс. за прог. активн. 0401-0005:</t>
  </si>
  <si>
    <t>Свега за програмску активност 0401-0005:</t>
  </si>
  <si>
    <t>0501-0001</t>
  </si>
  <si>
    <t>Унапређење и побољшање енергетске ефикасности и употреба обновљивих извора енергије</t>
  </si>
  <si>
    <t>Свега за пројекат 0501-П1:</t>
  </si>
  <si>
    <t>Извори финанс. за пројекат 0501-П1:</t>
  </si>
  <si>
    <t>ком.отпад</t>
  </si>
  <si>
    <t>Унапређ. и поб. Енерг.ефикас. обновљивих изв. енерг.</t>
  </si>
  <si>
    <t>0901-П1</t>
  </si>
  <si>
    <t>Унапређење социјалне заштите у општини Ражањ</t>
  </si>
  <si>
    <t>Извори финансирања за пројекат 0901-П1</t>
  </si>
  <si>
    <t>Свега за пројекат 0901-П1</t>
  </si>
  <si>
    <t>Општинска управа Ражањ</t>
  </si>
  <si>
    <t>Опште јавне услуге некласификоване на другом месту</t>
  </si>
  <si>
    <t>Такса за озакоњење објеката</t>
  </si>
  <si>
    <t>план за 2018</t>
  </si>
  <si>
    <t>Приходи и примања, расходи и издаци буџета општине Ражањ за 2018. годину ( у даљем</t>
  </si>
  <si>
    <t>О БУЏЕТУ ОПШТИНЕ РАЖАЊ ЗА 2018. ГОДИНУ</t>
  </si>
  <si>
    <t>73/10,101/10,101/11,93/12,62/13,63/13,108/13,142/14,68/15,103/15,99/16 ),члана 32.став1.тачка 2. Закона о лок.</t>
  </si>
  <si>
    <t>ВЕРСКЕ ЗАЈЕДНИЦЕ</t>
  </si>
  <si>
    <t>ПРОГРАМ 13:РАЗВОЈ КУЛТУРЕ</t>
  </si>
  <si>
    <t>Унапређење система очувања и представљања културно историјског наслеђа</t>
  </si>
  <si>
    <t>Верске и остале услуге заједнице</t>
  </si>
  <si>
    <t>Извори финансирања за функцију 840:</t>
  </si>
  <si>
    <t>Функција 840:</t>
  </si>
  <si>
    <t>верске орган</t>
  </si>
  <si>
    <t xml:space="preserve">Обавезе преузете у 2018. години у складу са одобреним апропријацијама у 2018. години, а не извршене у </t>
  </si>
  <si>
    <t>току 2018. године, преносе се у 2019. годину и имају статус преузетих обавеза и извршавају се на терет одобрених</t>
  </si>
  <si>
    <t xml:space="preserve">Новчана средства на консолидованом рачуну трезора могу се инвестирати у 2018. години само у складу са </t>
  </si>
  <si>
    <t>однос са новим лицима до краја 2018. године, уколико средства потребна за исплату плата тих лица нису обезбеђена</t>
  </si>
  <si>
    <t xml:space="preserve">Директни и индиректни корисници буџетских средстава у 2018.години обрачунату исправку вредности </t>
  </si>
  <si>
    <t>Корисници буџетских средстава пренеће на рачун извршења буџета до 31. децембра 2017. године, средства</t>
  </si>
  <si>
    <t>која нису утрошена за финансирање расхода у 2017. години, која су овим корисницима пренета у складу са Одлуком</t>
  </si>
  <si>
    <t>о буџету општине Ражањ за 2017. годину.</t>
  </si>
  <si>
    <t>У буџетској 2018. години неће се вршити обрачун и исплата божићних, годишњих и других врста накнада</t>
  </si>
  <si>
    <t>осим јубиларних награда за запослене који су то право стекли у 2018. години.</t>
  </si>
  <si>
    <t>а примењиваће се од 1, јануара 2018.године.</t>
  </si>
  <si>
    <t>Председник општине Ражањ</t>
  </si>
  <si>
    <t>Председник скупштине општине Ражањ</t>
  </si>
  <si>
    <t>ЈКП "Комуналац" Ражањ</t>
  </si>
  <si>
    <t>стални трошкови</t>
  </si>
  <si>
    <t>Порези, обавезне таксе, казне и пенали</t>
  </si>
  <si>
    <t>Дневне услуге у заједници</t>
  </si>
  <si>
    <t>Извори финанс. за прог. активн. 0901-0003:</t>
  </si>
  <si>
    <t>Свега за програмску активност 0901-0003:</t>
  </si>
  <si>
    <t>Подршка реализацији програма Црвеног крста</t>
  </si>
  <si>
    <t>Управљање и одржавање саобраћајне инфраструктуре</t>
  </si>
  <si>
    <t xml:space="preserve">Управљање заштитом животне средине </t>
  </si>
  <si>
    <t>Једнократне помоћи и други облици помоћи</t>
  </si>
  <si>
    <t>ПРОГРАМ 13: РАЗВОЈ КУЛТУРЕ И ИНФОРМИСАЊА</t>
  </si>
  <si>
    <t>Функционисање и остваривање предшколског васпитања и образовања</t>
  </si>
  <si>
    <t>ПРОГРАМ 8: ПРЕДШКОЛСКО ВАСПИТАЊЕ И ОБРАЗОВАЊЕ</t>
  </si>
  <si>
    <t>турис.организ.</t>
  </si>
  <si>
    <t>3.4.</t>
  </si>
  <si>
    <t>ТУРИСТИЧКА ОРГАНИЗАЦИЈА</t>
  </si>
  <si>
    <t>ПРОГРАМ 4: РАЗВОЈ ТУРИЗМА</t>
  </si>
  <si>
    <t>Туризам</t>
  </si>
  <si>
    <t>Извори финансирања за програм 4:</t>
  </si>
  <si>
    <t>Извори финансирања за функцију 473:</t>
  </si>
  <si>
    <t>Функција 473:</t>
  </si>
  <si>
    <t>Извори финанс. за прог. активн. 1502-0001:</t>
  </si>
  <si>
    <t>Свега за програмску активност 1502-0001:</t>
  </si>
  <si>
    <t>Свега за програм 4:</t>
  </si>
  <si>
    <t>Извори финансирања за Главу 3.4;</t>
  </si>
  <si>
    <t>Свега за Главу 3.4:</t>
  </si>
  <si>
    <t>Извори финансирања за пројекат 0701-П1:</t>
  </si>
  <si>
    <t>Свега за пројекат 0701-П1:</t>
  </si>
  <si>
    <t>Грађевински радови на регулацији дела корита средње реке у смиловцу на делу кат. Парцеле бр.5860 Ко Смиловац</t>
  </si>
  <si>
    <t>Извори финанс. за пројекат. 0602-П1:</t>
  </si>
  <si>
    <t>Свега за пројекат 0602-П1:</t>
  </si>
  <si>
    <t>Изградња пропуста на Ражањској реци на некатегорисаном путу који вод од општинског пута број 139-13-према Варници на делу катастарске парцеле бр. 3506/1 КО Мађере</t>
  </si>
  <si>
    <t>Грађ. радови на рег. дела корита средње реке у Смиловцу на делу кат. Парцеле бр.5860 Ко Смиловац</t>
  </si>
  <si>
    <t>Изгр.проп.на Ражањској реци према Варници (кат.парц.3506/1 Ко Мађере)</t>
  </si>
  <si>
    <t>Година почетка финанс. пројекта: 2018.</t>
  </si>
  <si>
    <t>Година завршетка фин. пројекта: 2018.</t>
  </si>
  <si>
    <t>година почетка финан.пројекта: 2018</t>
  </si>
  <si>
    <t>година завршетка фин. Пројекта:2018</t>
  </si>
  <si>
    <t>Планирани капитални издаци буџтских корисника за 2018. годину</t>
  </si>
  <si>
    <t xml:space="preserve">1) Укупних прихода и примања у износу од                                                275.865.000 дин.                         </t>
  </si>
  <si>
    <t xml:space="preserve">самоуправи ("Службени гласник РС" број 129/07, 83/14 и 101/16) и члана 39. ст. 1 тачка 2. Статута општине Ражањ  </t>
  </si>
  <si>
    <t>Извори финанс. за прог. активн. 1101-0003:</t>
  </si>
  <si>
    <t>Свега за програмску активност 1101-0003:</t>
  </si>
  <si>
    <t xml:space="preserve">Буџет за 2018. годину састоји се од: </t>
  </si>
  <si>
    <t xml:space="preserve">У складу са Законом о одређивању максималног броја запослених у локалној администрацији ("Сл.гласник РС" број 68/2015 </t>
  </si>
  <si>
    <t>Раздео 3. Програм 5; прог. активност 0101-0001; економска класификација 481 и 451</t>
  </si>
  <si>
    <t>Раздео 3. Програм 6;прог. активност 0401-0001; економнска класификација 481</t>
  </si>
  <si>
    <t xml:space="preserve">Глава 3.3 Програм 15; прог.актиност 0602-0002-Месне заједнице-све економске класификације. </t>
  </si>
  <si>
    <t>Раздео 3. Програм 2; прог. активност 1102-0008; економска класификација 451</t>
  </si>
  <si>
    <t>Раздео 3  Програм 14;прог.активност 1301-0001; економска класификација 481</t>
  </si>
  <si>
    <t>Раздео 3. Програм 13;прог.активност 1201-0003; економска класификација 481</t>
  </si>
  <si>
    <t xml:space="preserve">Раздео 3. Програм 15;прог.активност 0602-0001; економска класификација 481  </t>
  </si>
  <si>
    <t>акта, уколико законом није друкчије прописано.</t>
  </si>
  <si>
    <t>2017. годину, и то: 87 радника на неодређено време.</t>
  </si>
  <si>
    <t xml:space="preserve">и 81/16 одлука УС)  и Одлуком о максималном броју запослених на неодређено време у систему локалне самоуправе за 2017.годину ( "Сл.лист </t>
  </si>
  <si>
    <t>општине Ражањ", број 7/17), утврђује се максималан број запослених на неодређено време у систему локалне самоуправе Општине Ражањ за</t>
  </si>
  <si>
    <t>У овој одлуци о буџету средства за плате се обезбеђују за број запослених, и то:.</t>
  </si>
  <si>
    <t>3 запослених у установама културе на неодређено време</t>
  </si>
  <si>
    <t>21 запослених у предшколским установама на неодређено време</t>
  </si>
  <si>
    <t>1 запосленог у предшколским установама на одређено време</t>
  </si>
  <si>
    <t>37 запослених у Општини на неодређено време</t>
  </si>
  <si>
    <t>8 запослених у Општини на одређено време</t>
  </si>
  <si>
    <t>директор туристичке организације</t>
  </si>
  <si>
    <t>ЈП "Путеви Ражањ"</t>
  </si>
  <si>
    <t xml:space="preserve">   1.6. Остали расходи</t>
  </si>
  <si>
    <r>
      <t xml:space="preserve">приходима и расходима буџета, </t>
    </r>
    <r>
      <rPr>
        <sz val="10"/>
        <color theme="5"/>
        <rFont val="Arial"/>
        <family val="2"/>
        <charset val="238"/>
      </rPr>
      <t>Скупштина</t>
    </r>
    <r>
      <rPr>
        <sz val="10"/>
        <rFont val="Arial"/>
        <family val="2"/>
        <charset val="238"/>
      </rPr>
      <t xml:space="preserve"> општине може се задужити у складу са одредбама члана 35. Закона о</t>
    </r>
  </si>
  <si>
    <t>Изградња моста на општинском путу ОП бр. 139-19 (светопетарски пут)преко Пардичке реке и регулација дела пардичке реке</t>
  </si>
  <si>
    <t>Извори финансирања за пројекат 0701-П2:</t>
  </si>
  <si>
    <t>Свега за пројекат 0701-П2:</t>
  </si>
  <si>
    <t>1101-0004</t>
  </si>
  <si>
    <t>Стамбена подршка</t>
  </si>
  <si>
    <t>Извори финанс. за прог. активн. 1101-0004:</t>
  </si>
  <si>
    <t>Свега за програмску активност 1101-0004:</t>
  </si>
  <si>
    <t xml:space="preserve">Земљиште </t>
  </si>
  <si>
    <t>буџетксе године део од најмање 5% добити, односно вишка прихода над расходима по завршном рачуну за 2017. годину, уплате</t>
  </si>
  <si>
    <t>у буџет Општине Ражањ</t>
  </si>
  <si>
    <t xml:space="preserve">           Јавна предузећа и други облици организовања чији је оснивач општина Ражањ, дужни су да најкасније до 31. октобра текуће </t>
  </si>
  <si>
    <t>Члан 33.</t>
  </si>
  <si>
    <t>47.228.000 динара, обезбедиће се из нераспоређеног вишка прихода из ранијих година.</t>
  </si>
  <si>
    <t xml:space="preserve">2) Укупних расхода и издатака у износу од                                                 323.093.000 дин.                         </t>
  </si>
  <si>
    <t>16</t>
  </si>
  <si>
    <t>родитељски динар за ваннаставне активности</t>
  </si>
  <si>
    <t xml:space="preserve"> O ДРУГОЈ ИЗМЕНИ И ДОПУНИ ОДЛУКЕ </t>
  </si>
  <si>
    <t xml:space="preserve">   1.7. Tекућа буџетска резерва</t>
  </si>
  <si>
    <t xml:space="preserve">   1.8 Стална буџеткса резерва</t>
  </si>
  <si>
    <t>Средства буџета у износу од 270.843.000 динара, средства од додатних прихода  дирeктних и индиректних</t>
  </si>
  <si>
    <t>корисника средстава буџета у укупном износу од 5.022.000 динара и вишак прихода из ранијих година у износу од 47.228.000 динара распоређују се по корисницима и врстама издатака, и то:</t>
  </si>
  <si>
    <t xml:space="preserve"> седници одржаној дана  29.03.2018.године, доноси</t>
  </si>
  <si>
    <t>На основу члана 63. Закона о буџетском систему ("Службени гласник РС", број 54/2009,</t>
  </si>
  <si>
    <t>Број: 400- 119 /2018-11</t>
  </si>
  <si>
    <t>У Ражњу,   29.  март 2018. године.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</si>
</sst>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_-* #,##0\ _d_i_n_._-;\-* #,##0\ _d_i_n_._-;_-* &quot;-&quot;\ _d_i_n_._-;_-@_-"/>
  </numFmts>
  <fonts count="4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  <charset val="204"/>
    </font>
    <font>
      <b/>
      <sz val="10"/>
      <color indexed="8"/>
      <name val="Times New Roman"/>
      <family val="1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i/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  <font>
      <b/>
      <sz val="8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7"/>
      <color indexed="8"/>
      <name val="Times New Roman"/>
      <family val="1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</font>
    <font>
      <sz val="10"/>
      <color theme="5"/>
      <name val="Arial"/>
      <family val="2"/>
      <charset val="238"/>
    </font>
    <font>
      <sz val="7"/>
      <color indexed="8"/>
      <name val="Times New Roman"/>
      <family val="1"/>
    </font>
    <font>
      <b/>
      <sz val="10"/>
      <color rgb="FFFFFF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576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0" fontId="18" fillId="0" borderId="0" xfId="0" applyFont="1"/>
    <xf numFmtId="0" fontId="18" fillId="0" borderId="0" xfId="0" applyFont="1" applyAlignment="1">
      <alignment horizontal="left"/>
    </xf>
    <xf numFmtId="166" fontId="18" fillId="0" borderId="0" xfId="0" applyNumberFormat="1" applyFont="1"/>
    <xf numFmtId="166" fontId="18" fillId="0" borderId="0" xfId="1" applyNumberFormat="1" applyFont="1"/>
    <xf numFmtId="4" fontId="18" fillId="0" borderId="0" xfId="1" applyNumberFormat="1" applyFont="1"/>
    <xf numFmtId="0" fontId="13" fillId="2" borderId="1" xfId="0" applyFont="1" applyFill="1" applyBorder="1" applyAlignment="1" applyProtection="1">
      <alignment vertical="top"/>
    </xf>
    <xf numFmtId="0" fontId="19" fillId="2" borderId="1" xfId="0" applyFont="1" applyFill="1" applyBorder="1"/>
    <xf numFmtId="0" fontId="20" fillId="0" borderId="0" xfId="0" applyFont="1"/>
    <xf numFmtId="3" fontId="0" fillId="0" borderId="1" xfId="0" applyNumberFormat="1" applyBorder="1"/>
    <xf numFmtId="0" fontId="0" fillId="5" borderId="0" xfId="0" applyFill="1"/>
    <xf numFmtId="0" fontId="3" fillId="5" borderId="0" xfId="0" applyNumberFormat="1" applyFont="1" applyFill="1" applyBorder="1"/>
    <xf numFmtId="49" fontId="0" fillId="5" borderId="0" xfId="0" applyNumberFormat="1" applyFill="1" applyBorder="1"/>
    <xf numFmtId="0" fontId="0" fillId="5" borderId="0" xfId="0" applyFill="1" applyBorder="1"/>
    <xf numFmtId="3" fontId="0" fillId="5" borderId="0" xfId="0" applyNumberFormat="1" applyFill="1" applyBorder="1"/>
    <xf numFmtId="0" fontId="0" fillId="5" borderId="0" xfId="0" applyNumberFormat="1" applyFill="1" applyBorder="1"/>
    <xf numFmtId="49" fontId="3" fillId="5" borderId="0" xfId="0" applyNumberFormat="1" applyFont="1" applyFill="1" applyBorder="1"/>
    <xf numFmtId="0" fontId="3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/>
    <xf numFmtId="3" fontId="6" fillId="5" borderId="0" xfId="0" applyNumberFormat="1" applyFont="1" applyFill="1" applyBorder="1"/>
    <xf numFmtId="3" fontId="4" fillId="5" borderId="0" xfId="0" applyNumberFormat="1" applyFont="1" applyFill="1" applyBorder="1"/>
    <xf numFmtId="49" fontId="9" fillId="5" borderId="0" xfId="0" applyNumberFormat="1" applyFont="1" applyFill="1" applyBorder="1"/>
    <xf numFmtId="3" fontId="3" fillId="5" borderId="0" xfId="0" applyNumberFormat="1" applyFont="1" applyFill="1" applyBorder="1"/>
    <xf numFmtId="0" fontId="10" fillId="5" borderId="0" xfId="0" applyFont="1" applyFill="1" applyBorder="1"/>
    <xf numFmtId="0" fontId="6" fillId="5" borderId="0" xfId="0" applyFont="1" applyFill="1"/>
    <xf numFmtId="0" fontId="9" fillId="5" borderId="0" xfId="0" applyNumberFormat="1" applyFont="1" applyFill="1" applyBorder="1"/>
    <xf numFmtId="49" fontId="0" fillId="5" borderId="13" xfId="0" applyNumberFormat="1" applyFill="1" applyBorder="1"/>
    <xf numFmtId="0" fontId="0" fillId="5" borderId="14" xfId="0" applyNumberFormat="1" applyFill="1" applyBorder="1"/>
    <xf numFmtId="49" fontId="0" fillId="5" borderId="14" xfId="0" applyNumberFormat="1" applyFill="1" applyBorder="1"/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0" fontId="3" fillId="5" borderId="14" xfId="0" applyFont="1" applyFill="1" applyBorder="1"/>
    <xf numFmtId="3" fontId="3" fillId="5" borderId="14" xfId="0" applyNumberFormat="1" applyFont="1" applyFill="1" applyBorder="1"/>
    <xf numFmtId="3" fontId="3" fillId="5" borderId="15" xfId="0" applyNumberFormat="1" applyFont="1" applyFill="1" applyBorder="1"/>
    <xf numFmtId="0" fontId="0" fillId="5" borderId="1" xfId="0" applyFill="1" applyBorder="1"/>
    <xf numFmtId="0" fontId="16" fillId="5" borderId="1" xfId="0" applyFont="1" applyFill="1" applyBorder="1"/>
    <xf numFmtId="166" fontId="22" fillId="0" borderId="0" xfId="0" applyNumberFormat="1" applyFont="1" applyAlignment="1">
      <alignment horizontal="right"/>
    </xf>
    <xf numFmtId="0" fontId="23" fillId="3" borderId="1" xfId="2" applyFont="1" applyFill="1" applyBorder="1" applyAlignment="1">
      <alignment horizontal="center" vertical="center" wrapText="1"/>
    </xf>
    <xf numFmtId="49" fontId="24" fillId="0" borderId="1" xfId="2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49" fontId="25" fillId="2" borderId="1" xfId="0" applyNumberFormat="1" applyFont="1" applyFill="1" applyBorder="1" applyAlignment="1" applyProtection="1">
      <alignment horizontal="center" vertical="top"/>
    </xf>
    <xf numFmtId="49" fontId="25" fillId="2" borderId="1" xfId="0" applyNumberFormat="1" applyFont="1" applyFill="1" applyBorder="1" applyAlignment="1" applyProtection="1">
      <alignment horizontal="left" vertical="top"/>
    </xf>
    <xf numFmtId="0" fontId="25" fillId="2" borderId="1" xfId="0" applyFont="1" applyFill="1" applyBorder="1" applyAlignment="1" applyProtection="1">
      <alignment horizontal="left" vertical="top"/>
    </xf>
    <xf numFmtId="3" fontId="25" fillId="2" borderId="1" xfId="1" applyNumberFormat="1" applyFont="1" applyFill="1" applyBorder="1" applyAlignment="1">
      <alignment vertical="center"/>
    </xf>
    <xf numFmtId="165" fontId="22" fillId="2" borderId="1" xfId="3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22" fillId="0" borderId="7" xfId="0" applyFont="1" applyFill="1" applyBorder="1" applyAlignment="1" applyProtection="1">
      <alignment horizontal="left"/>
    </xf>
    <xf numFmtId="3" fontId="22" fillId="0" borderId="7" xfId="1" applyNumberFormat="1" applyFont="1" applyFill="1" applyBorder="1" applyAlignment="1" applyProtection="1">
      <alignment vertical="center"/>
    </xf>
    <xf numFmtId="165" fontId="22" fillId="0" borderId="7" xfId="3" applyNumberFormat="1" applyFont="1" applyBorder="1" applyAlignment="1">
      <alignment vertical="center"/>
    </xf>
    <xf numFmtId="3" fontId="22" fillId="0" borderId="7" xfId="0" applyNumberFormat="1" applyFont="1" applyFill="1" applyBorder="1" applyAlignment="1" applyProtection="1">
      <alignment vertical="center"/>
    </xf>
    <xf numFmtId="3" fontId="22" fillId="0" borderId="7" xfId="1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horizontal="center"/>
    </xf>
    <xf numFmtId="0" fontId="22" fillId="0" borderId="8" xfId="0" applyFont="1" applyFill="1" applyBorder="1" applyAlignment="1" applyProtection="1">
      <alignment horizontal="left"/>
    </xf>
    <xf numFmtId="3" fontId="22" fillId="0" borderId="8" xfId="1" applyNumberFormat="1" applyFont="1" applyFill="1" applyBorder="1" applyAlignment="1" applyProtection="1">
      <alignment vertical="center"/>
    </xf>
    <xf numFmtId="165" fontId="22" fillId="0" borderId="8" xfId="3" applyNumberFormat="1" applyFont="1" applyBorder="1" applyAlignment="1">
      <alignment vertical="center"/>
    </xf>
    <xf numFmtId="3" fontId="22" fillId="0" borderId="8" xfId="0" applyNumberFormat="1" applyFont="1" applyFill="1" applyBorder="1" applyAlignment="1" applyProtection="1">
      <alignment vertical="center"/>
    </xf>
    <xf numFmtId="3" fontId="22" fillId="0" borderId="8" xfId="1" applyNumberFormat="1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7" xfId="0" applyFont="1" applyBorder="1" applyAlignment="1">
      <alignment horizontal="left"/>
    </xf>
    <xf numFmtId="3" fontId="22" fillId="0" borderId="7" xfId="0" applyNumberFormat="1" applyFont="1" applyBorder="1" applyAlignment="1">
      <alignment vertic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vertical="center"/>
    </xf>
    <xf numFmtId="0" fontId="22" fillId="0" borderId="9" xfId="0" applyFont="1" applyBorder="1" applyAlignment="1">
      <alignment horizontal="center"/>
    </xf>
    <xf numFmtId="0" fontId="22" fillId="0" borderId="9" xfId="0" applyFont="1" applyBorder="1" applyAlignment="1">
      <alignment horizontal="left"/>
    </xf>
    <xf numFmtId="3" fontId="22" fillId="0" borderId="9" xfId="1" applyNumberFormat="1" applyFont="1" applyBorder="1" applyAlignment="1">
      <alignment vertical="center"/>
    </xf>
    <xf numFmtId="165" fontId="22" fillId="0" borderId="9" xfId="3" applyNumberFormat="1" applyFont="1" applyBorder="1" applyAlignment="1">
      <alignment vertical="center"/>
    </xf>
    <xf numFmtId="3" fontId="22" fillId="0" borderId="9" xfId="0" applyNumberFormat="1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2" xfId="0" applyFont="1" applyBorder="1" applyAlignment="1">
      <alignment horizontal="left"/>
    </xf>
    <xf numFmtId="0" fontId="25" fillId="2" borderId="1" xfId="0" applyFont="1" applyFill="1" applyBorder="1" applyAlignment="1">
      <alignment vertical="center"/>
    </xf>
    <xf numFmtId="49" fontId="22" fillId="0" borderId="9" xfId="0" applyNumberFormat="1" applyFont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left" vertical="top"/>
    </xf>
    <xf numFmtId="49" fontId="22" fillId="0" borderId="7" xfId="0" applyNumberFormat="1" applyFont="1" applyBorder="1" applyAlignment="1" applyProtection="1">
      <alignment horizontal="center" vertical="top"/>
    </xf>
    <xf numFmtId="0" fontId="22" fillId="0" borderId="7" xfId="0" applyFont="1" applyFill="1" applyBorder="1" applyAlignment="1" applyProtection="1">
      <alignment horizontal="left" vertical="top"/>
    </xf>
    <xf numFmtId="49" fontId="22" fillId="0" borderId="12" xfId="0" applyNumberFormat="1" applyFont="1" applyBorder="1" applyAlignment="1" applyProtection="1">
      <alignment horizontal="center" vertical="top"/>
    </xf>
    <xf numFmtId="49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top"/>
    </xf>
    <xf numFmtId="3" fontId="25" fillId="2" borderId="1" xfId="1" applyNumberFormat="1" applyFont="1" applyFill="1" applyBorder="1" applyAlignment="1" applyProtection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7" xfId="0" applyFont="1" applyFill="1" applyBorder="1" applyAlignment="1" applyProtection="1">
      <alignment vertical="center"/>
    </xf>
    <xf numFmtId="49" fontId="22" fillId="0" borderId="9" xfId="0" applyNumberFormat="1" applyFont="1" applyBorder="1" applyAlignment="1" applyProtection="1">
      <alignment horizontal="center" vertical="top"/>
    </xf>
    <xf numFmtId="0" fontId="22" fillId="0" borderId="9" xfId="0" applyFont="1" applyBorder="1"/>
    <xf numFmtId="0" fontId="22" fillId="0" borderId="7" xfId="0" applyFont="1" applyBorder="1"/>
    <xf numFmtId="0" fontId="22" fillId="0" borderId="7" xfId="0" applyFont="1" applyBorder="1" applyAlignment="1" applyProtection="1">
      <alignment horizontal="left" vertical="top"/>
    </xf>
    <xf numFmtId="3" fontId="22" fillId="0" borderId="9" xfId="1" applyNumberFormat="1" applyFont="1" applyFill="1" applyBorder="1" applyAlignment="1">
      <alignment vertical="center"/>
    </xf>
    <xf numFmtId="3" fontId="22" fillId="0" borderId="7" xfId="1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4" fontId="22" fillId="0" borderId="7" xfId="1" applyNumberFormat="1" applyFont="1" applyFill="1" applyBorder="1" applyAlignment="1">
      <alignment vertical="center"/>
    </xf>
    <xf numFmtId="0" fontId="22" fillId="0" borderId="8" xfId="0" applyFont="1" applyBorder="1"/>
    <xf numFmtId="0" fontId="23" fillId="3" borderId="1" xfId="2" applyFont="1" applyFill="1" applyBorder="1" applyAlignment="1">
      <alignment horizontal="left" vertical="center" wrapText="1"/>
    </xf>
    <xf numFmtId="3" fontId="23" fillId="3" borderId="1" xfId="1" applyNumberFormat="1" applyFont="1" applyFill="1" applyBorder="1" applyAlignment="1">
      <alignment vertical="center" wrapText="1"/>
    </xf>
    <xf numFmtId="165" fontId="23" fillId="3" borderId="1" xfId="3" applyNumberFormat="1" applyFont="1" applyFill="1" applyBorder="1" applyAlignment="1">
      <alignment vertical="center" wrapText="1"/>
    </xf>
    <xf numFmtId="3" fontId="23" fillId="3" borderId="1" xfId="2" applyNumberFormat="1" applyFont="1" applyFill="1" applyBorder="1" applyAlignment="1">
      <alignment vertical="center" wrapText="1"/>
    </xf>
    <xf numFmtId="0" fontId="23" fillId="3" borderId="1" xfId="2" applyFont="1" applyFill="1" applyBorder="1" applyAlignment="1">
      <alignment vertical="center" wrapText="1"/>
    </xf>
    <xf numFmtId="4" fontId="0" fillId="0" borderId="0" xfId="0" applyNumberFormat="1"/>
    <xf numFmtId="0" fontId="0" fillId="0" borderId="1" xfId="0" applyFill="1" applyBorder="1"/>
    <xf numFmtId="0" fontId="0" fillId="6" borderId="1" xfId="0" applyFill="1" applyBorder="1"/>
    <xf numFmtId="0" fontId="0" fillId="4" borderId="0" xfId="0" applyFill="1"/>
    <xf numFmtId="0" fontId="0" fillId="4" borderId="1" xfId="0" applyFill="1" applyBorder="1"/>
    <xf numFmtId="4" fontId="0" fillId="4" borderId="1" xfId="0" applyNumberFormat="1" applyFill="1" applyBorder="1"/>
    <xf numFmtId="0" fontId="6" fillId="4" borderId="0" xfId="0" applyFont="1" applyFill="1"/>
    <xf numFmtId="0" fontId="6" fillId="4" borderId="0" xfId="0" applyFont="1" applyFill="1" applyBorder="1"/>
    <xf numFmtId="4" fontId="6" fillId="4" borderId="1" xfId="0" quotePrefix="1" applyNumberFormat="1" applyFont="1" applyFill="1" applyBorder="1"/>
    <xf numFmtId="3" fontId="0" fillId="4" borderId="1" xfId="0" applyNumberFormat="1" applyFill="1" applyBorder="1"/>
    <xf numFmtId="4" fontId="0" fillId="4" borderId="0" xfId="0" applyNumberFormat="1" applyFill="1"/>
    <xf numFmtId="0" fontId="22" fillId="5" borderId="7" xfId="0" applyFont="1" applyFill="1" applyBorder="1" applyAlignment="1">
      <alignment horizontal="center"/>
    </xf>
    <xf numFmtId="0" fontId="22" fillId="5" borderId="7" xfId="0" applyFont="1" applyFill="1" applyBorder="1" applyAlignment="1" applyProtection="1">
      <alignment horizontal="left"/>
    </xf>
    <xf numFmtId="3" fontId="22" fillId="5" borderId="7" xfId="1" applyNumberFormat="1" applyFont="1" applyFill="1" applyBorder="1" applyAlignment="1">
      <alignment vertical="center"/>
    </xf>
    <xf numFmtId="165" fontId="22" fillId="5" borderId="7" xfId="3" applyNumberFormat="1" applyFont="1" applyFill="1" applyBorder="1" applyAlignment="1">
      <alignment vertical="center"/>
    </xf>
    <xf numFmtId="3" fontId="22" fillId="5" borderId="7" xfId="0" applyNumberFormat="1" applyFont="1" applyFill="1" applyBorder="1" applyAlignment="1">
      <alignment vertical="center"/>
    </xf>
    <xf numFmtId="0" fontId="22" fillId="5" borderId="7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left"/>
    </xf>
    <xf numFmtId="3" fontId="22" fillId="5" borderId="9" xfId="1" applyNumberFormat="1" applyFont="1" applyFill="1" applyBorder="1" applyAlignment="1">
      <alignment vertical="center"/>
    </xf>
    <xf numFmtId="165" fontId="22" fillId="5" borderId="9" xfId="3" applyNumberFormat="1" applyFont="1" applyFill="1" applyBorder="1" applyAlignment="1">
      <alignment vertical="center"/>
    </xf>
    <xf numFmtId="3" fontId="22" fillId="5" borderId="9" xfId="0" applyNumberFormat="1" applyFont="1" applyFill="1" applyBorder="1" applyAlignment="1">
      <alignment vertical="center"/>
    </xf>
    <xf numFmtId="0" fontId="22" fillId="5" borderId="7" xfId="0" applyFont="1" applyFill="1" applyBorder="1" applyAlignment="1">
      <alignment horizontal="left"/>
    </xf>
    <xf numFmtId="49" fontId="22" fillId="5" borderId="9" xfId="0" applyNumberFormat="1" applyFont="1" applyFill="1" applyBorder="1" applyAlignment="1" applyProtection="1">
      <alignment horizontal="center" vertical="top"/>
    </xf>
    <xf numFmtId="0" fontId="22" fillId="5" borderId="9" xfId="0" applyFont="1" applyFill="1" applyBorder="1" applyAlignment="1" applyProtection="1">
      <alignment horizontal="left"/>
    </xf>
    <xf numFmtId="0" fontId="22" fillId="5" borderId="9" xfId="0" applyFont="1" applyFill="1" applyBorder="1" applyAlignment="1">
      <alignment vertical="center"/>
    </xf>
    <xf numFmtId="49" fontId="22" fillId="5" borderId="7" xfId="0" applyNumberFormat="1" applyFont="1" applyFill="1" applyBorder="1" applyAlignment="1" applyProtection="1">
      <alignment horizontal="center" vertical="top"/>
    </xf>
    <xf numFmtId="0" fontId="22" fillId="5" borderId="9" xfId="0" applyFont="1" applyFill="1" applyBorder="1" applyAlignment="1" applyProtection="1">
      <alignment horizontal="center" vertical="top"/>
    </xf>
    <xf numFmtId="0" fontId="22" fillId="5" borderId="7" xfId="0" applyFont="1" applyFill="1" applyBorder="1" applyAlignment="1" applyProtection="1">
      <alignment horizontal="center" vertical="top"/>
    </xf>
    <xf numFmtId="49" fontId="22" fillId="5" borderId="7" xfId="0" applyNumberFormat="1" applyFont="1" applyFill="1" applyBorder="1" applyAlignment="1" applyProtection="1">
      <alignment horizontal="center" vertical="center"/>
    </xf>
    <xf numFmtId="0" fontId="22" fillId="5" borderId="7" xfId="0" applyFont="1" applyFill="1" applyBorder="1" applyAlignment="1" applyProtection="1">
      <alignment horizontal="left" vertical="top"/>
    </xf>
    <xf numFmtId="0" fontId="22" fillId="5" borderId="9" xfId="0" applyFont="1" applyFill="1" applyBorder="1" applyAlignment="1" applyProtection="1">
      <alignment horizontal="left" vertical="top"/>
    </xf>
    <xf numFmtId="0" fontId="22" fillId="5" borderId="9" xfId="0" applyFont="1" applyFill="1" applyBorder="1" applyAlignment="1" applyProtection="1">
      <alignment vertical="center"/>
    </xf>
    <xf numFmtId="3" fontId="22" fillId="5" borderId="7" xfId="1" applyNumberFormat="1" applyFont="1" applyFill="1" applyBorder="1" applyAlignment="1" applyProtection="1">
      <alignment vertical="center"/>
    </xf>
    <xf numFmtId="3" fontId="22" fillId="5" borderId="7" xfId="0" applyNumberFormat="1" applyFont="1" applyFill="1" applyBorder="1" applyAlignment="1" applyProtection="1">
      <alignment vertical="center"/>
    </xf>
    <xf numFmtId="0" fontId="22" fillId="5" borderId="9" xfId="0" applyFont="1" applyFill="1" applyBorder="1"/>
    <xf numFmtId="49" fontId="22" fillId="5" borderId="9" xfId="0" applyNumberFormat="1" applyFont="1" applyFill="1" applyBorder="1" applyAlignment="1" applyProtection="1">
      <alignment horizontal="center" vertical="center"/>
    </xf>
    <xf numFmtId="0" fontId="22" fillId="5" borderId="7" xfId="0" applyFont="1" applyFill="1" applyBorder="1"/>
    <xf numFmtId="0" fontId="22" fillId="5" borderId="9" xfId="0" applyFont="1" applyFill="1" applyBorder="1" applyAlignment="1" applyProtection="1">
      <alignment horizontal="center"/>
    </xf>
    <xf numFmtId="0" fontId="22" fillId="5" borderId="7" xfId="0" applyFont="1" applyFill="1" applyBorder="1" applyAlignment="1" applyProtection="1">
      <alignment horizontal="center"/>
    </xf>
    <xf numFmtId="0" fontId="22" fillId="5" borderId="9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6" fillId="5" borderId="7" xfId="0" applyFont="1" applyFill="1" applyBorder="1"/>
    <xf numFmtId="0" fontId="27" fillId="5" borderId="7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left"/>
    </xf>
    <xf numFmtId="3" fontId="27" fillId="5" borderId="7" xfId="1" applyNumberFormat="1" applyFont="1" applyFill="1" applyBorder="1" applyAlignment="1">
      <alignment vertical="center"/>
    </xf>
    <xf numFmtId="3" fontId="27" fillId="5" borderId="7" xfId="0" applyNumberFormat="1" applyFont="1" applyFill="1" applyBorder="1" applyAlignment="1">
      <alignment vertical="center"/>
    </xf>
    <xf numFmtId="0" fontId="27" fillId="5" borderId="7" xfId="0" applyFont="1" applyFill="1" applyBorder="1" applyAlignment="1">
      <alignment vertical="center"/>
    </xf>
    <xf numFmtId="3" fontId="0" fillId="6" borderId="1" xfId="0" applyNumberFormat="1" applyFill="1" applyBorder="1"/>
    <xf numFmtId="49" fontId="0" fillId="5" borderId="0" xfId="0" applyNumberFormat="1" applyFill="1"/>
    <xf numFmtId="0" fontId="0" fillId="5" borderId="0" xfId="0" applyNumberFormat="1" applyFill="1"/>
    <xf numFmtId="3" fontId="0" fillId="5" borderId="0" xfId="0" applyNumberFormat="1" applyFill="1"/>
    <xf numFmtId="0" fontId="0" fillId="0" borderId="1" xfId="0" applyBorder="1" applyAlignment="1">
      <alignment horizontal="center"/>
    </xf>
    <xf numFmtId="3" fontId="9" fillId="5" borderId="0" xfId="0" applyNumberFormat="1" applyFont="1" applyFill="1" applyBorder="1"/>
    <xf numFmtId="49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wrapText="1"/>
    </xf>
    <xf numFmtId="49" fontId="0" fillId="5" borderId="0" xfId="0" applyNumberFormat="1" applyFill="1" applyBorder="1" applyAlignment="1">
      <alignment horizontal="center"/>
    </xf>
    <xf numFmtId="0" fontId="4" fillId="5" borderId="0" xfId="0" applyFont="1" applyFill="1" applyBorder="1"/>
    <xf numFmtId="0" fontId="3" fillId="5" borderId="11" xfId="0" applyFont="1" applyFill="1" applyBorder="1"/>
    <xf numFmtId="49" fontId="6" fillId="5" borderId="0" xfId="0" applyNumberFormat="1" applyFont="1" applyFill="1" applyBorder="1"/>
    <xf numFmtId="0" fontId="4" fillId="5" borderId="0" xfId="0" applyFont="1" applyFill="1"/>
    <xf numFmtId="0" fontId="22" fillId="0" borderId="19" xfId="0" applyFont="1" applyBorder="1"/>
    <xf numFmtId="0" fontId="22" fillId="0" borderId="2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left"/>
    </xf>
    <xf numFmtId="3" fontId="22" fillId="0" borderId="21" xfId="1" applyNumberFormat="1" applyFont="1" applyFill="1" applyBorder="1" applyAlignment="1" applyProtection="1">
      <alignment vertical="center"/>
    </xf>
    <xf numFmtId="3" fontId="22" fillId="0" borderId="21" xfId="0" applyNumberFormat="1" applyFont="1" applyFill="1" applyBorder="1" applyAlignment="1" applyProtection="1">
      <alignment vertical="center"/>
    </xf>
    <xf numFmtId="4" fontId="22" fillId="0" borderId="21" xfId="1" applyNumberFormat="1" applyFont="1" applyFill="1" applyBorder="1" applyAlignment="1">
      <alignment vertical="center"/>
    </xf>
    <xf numFmtId="0" fontId="22" fillId="0" borderId="21" xfId="0" applyFont="1" applyBorder="1" applyAlignment="1">
      <alignment vertical="center"/>
    </xf>
    <xf numFmtId="3" fontId="22" fillId="8" borderId="7" xfId="1" applyNumberFormat="1" applyFont="1" applyFill="1" applyBorder="1" applyAlignment="1">
      <alignment vertical="center"/>
    </xf>
    <xf numFmtId="0" fontId="28" fillId="8" borderId="7" xfId="0" applyFont="1" applyFill="1" applyBorder="1"/>
    <xf numFmtId="0" fontId="28" fillId="8" borderId="7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left"/>
    </xf>
    <xf numFmtId="3" fontId="28" fillId="8" borderId="7" xfId="1" applyNumberFormat="1" applyFont="1" applyFill="1" applyBorder="1" applyAlignment="1">
      <alignment vertical="center"/>
    </xf>
    <xf numFmtId="165" fontId="28" fillId="8" borderId="9" xfId="3" applyNumberFormat="1" applyFont="1" applyFill="1" applyBorder="1" applyAlignment="1">
      <alignment vertical="center"/>
    </xf>
    <xf numFmtId="3" fontId="28" fillId="8" borderId="7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28" fillId="8" borderId="7" xfId="0" applyNumberFormat="1" applyFont="1" applyFill="1" applyBorder="1"/>
    <xf numFmtId="165" fontId="28" fillId="5" borderId="9" xfId="3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wrapText="1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5" borderId="10" xfId="0" applyFill="1" applyBorder="1"/>
    <xf numFmtId="3" fontId="0" fillId="5" borderId="10" xfId="0" applyNumberFormat="1" applyFill="1" applyBorder="1"/>
    <xf numFmtId="0" fontId="0" fillId="5" borderId="10" xfId="0" applyFill="1" applyBorder="1" applyAlignment="1">
      <alignment horizontal="center"/>
    </xf>
    <xf numFmtId="3" fontId="0" fillId="5" borderId="11" xfId="0" applyNumberFormat="1" applyFill="1" applyBorder="1"/>
    <xf numFmtId="3" fontId="4" fillId="5" borderId="11" xfId="0" applyNumberFormat="1" applyFont="1" applyFill="1" applyBorder="1"/>
    <xf numFmtId="3" fontId="3" fillId="5" borderId="11" xfId="0" applyNumberFormat="1" applyFont="1" applyFill="1" applyBorder="1"/>
    <xf numFmtId="3" fontId="9" fillId="5" borderId="11" xfId="0" applyNumberFormat="1" applyFont="1" applyFill="1" applyBorder="1"/>
    <xf numFmtId="49" fontId="6" fillId="5" borderId="0" xfId="0" applyNumberFormat="1" applyFont="1" applyFill="1" applyBorder="1" applyAlignment="1">
      <alignment horizontal="center"/>
    </xf>
    <xf numFmtId="3" fontId="6" fillId="5" borderId="11" xfId="0" applyNumberFormat="1" applyFont="1" applyFill="1" applyBorder="1"/>
    <xf numFmtId="0" fontId="9" fillId="5" borderId="0" xfId="0" applyFont="1" applyFill="1" applyBorder="1"/>
    <xf numFmtId="0" fontId="10" fillId="5" borderId="0" xfId="0" applyFont="1" applyFill="1" applyBorder="1" applyAlignment="1">
      <alignment horizontal="center"/>
    </xf>
    <xf numFmtId="3" fontId="6" fillId="5" borderId="10" xfId="0" applyNumberFormat="1" applyFont="1" applyFill="1" applyBorder="1"/>
    <xf numFmtId="3" fontId="4" fillId="5" borderId="10" xfId="0" applyNumberFormat="1" applyFont="1" applyFill="1" applyBorder="1"/>
    <xf numFmtId="0" fontId="9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vertical="justify"/>
    </xf>
    <xf numFmtId="0" fontId="10" fillId="5" borderId="0" xfId="0" applyFont="1" applyFill="1"/>
    <xf numFmtId="0" fontId="6" fillId="5" borderId="10" xfId="0" applyFont="1" applyFill="1" applyBorder="1"/>
    <xf numFmtId="0" fontId="6" fillId="5" borderId="0" xfId="0" applyNumberFormat="1" applyFont="1" applyFill="1" applyBorder="1"/>
    <xf numFmtId="0" fontId="9" fillId="5" borderId="11" xfId="0" applyFont="1" applyFill="1" applyBorder="1"/>
    <xf numFmtId="3" fontId="9" fillId="5" borderId="10" xfId="0" applyNumberFormat="1" applyFont="1" applyFill="1" applyBorder="1"/>
    <xf numFmtId="4" fontId="0" fillId="0" borderId="0" xfId="0" applyNumberFormat="1" applyAlignment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justify"/>
    </xf>
    <xf numFmtId="0" fontId="0" fillId="7" borderId="1" xfId="0" applyFill="1" applyBorder="1" applyAlignment="1">
      <alignment horizontal="center" vertical="justify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" fontId="3" fillId="7" borderId="1" xfId="0" applyNumberFormat="1" applyFont="1" applyFill="1" applyBorder="1"/>
    <xf numFmtId="4" fontId="0" fillId="7" borderId="1" xfId="0" applyNumberFormat="1" applyFill="1" applyBorder="1"/>
    <xf numFmtId="0" fontId="0" fillId="10" borderId="1" xfId="0" applyFill="1" applyBorder="1" applyAlignment="1">
      <alignment horizontal="left"/>
    </xf>
    <xf numFmtId="0" fontId="0" fillId="10" borderId="1" xfId="0" applyFill="1" applyBorder="1"/>
    <xf numFmtId="0" fontId="3" fillId="10" borderId="1" xfId="0" applyFont="1" applyFill="1" applyBorder="1"/>
    <xf numFmtId="4" fontId="3" fillId="10" borderId="1" xfId="0" applyNumberFormat="1" applyFon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3" fillId="8" borderId="1" xfId="0" applyFont="1" applyFill="1" applyBorder="1"/>
    <xf numFmtId="4" fontId="3" fillId="8" borderId="1" xfId="0" applyNumberFormat="1" applyFont="1" applyFill="1" applyBorder="1"/>
    <xf numFmtId="0" fontId="0" fillId="9" borderId="1" xfId="0" applyFill="1" applyBorder="1"/>
    <xf numFmtId="0" fontId="3" fillId="9" borderId="1" xfId="0" applyFont="1" applyFill="1" applyBorder="1"/>
    <xf numFmtId="4" fontId="3" fillId="9" borderId="1" xfId="0" applyNumberFormat="1" applyFont="1" applyFill="1" applyBorder="1"/>
    <xf numFmtId="4" fontId="0" fillId="9" borderId="1" xfId="0" applyNumberFormat="1" applyFill="1" applyBorder="1"/>
    <xf numFmtId="0" fontId="4" fillId="0" borderId="1" xfId="0" applyFont="1" applyBorder="1"/>
    <xf numFmtId="4" fontId="0" fillId="0" borderId="1" xfId="0" applyNumberFormat="1" applyBorder="1"/>
    <xf numFmtId="0" fontId="4" fillId="9" borderId="1" xfId="0" applyFont="1" applyFill="1" applyBorder="1" applyAlignment="1">
      <alignment horizontal="right"/>
    </xf>
    <xf numFmtId="0" fontId="4" fillId="9" borderId="1" xfId="0" applyFont="1" applyFill="1" applyBorder="1"/>
    <xf numFmtId="0" fontId="32" fillId="0" borderId="1" xfId="0" applyFont="1" applyBorder="1"/>
    <xf numFmtId="0" fontId="3" fillId="5" borderId="0" xfId="0" applyFont="1" applyFill="1" applyBorder="1" applyAlignment="1">
      <alignment vertical="justify"/>
    </xf>
    <xf numFmtId="0" fontId="31" fillId="5" borderId="0" xfId="0" applyFont="1" applyFill="1" applyBorder="1" applyAlignment="1">
      <alignment vertical="justify"/>
    </xf>
    <xf numFmtId="0" fontId="33" fillId="0" borderId="0" xfId="0" applyFont="1"/>
    <xf numFmtId="4" fontId="33" fillId="0" borderId="0" xfId="0" applyNumberFormat="1" applyFont="1"/>
    <xf numFmtId="0" fontId="1" fillId="5" borderId="0" xfId="0" applyFont="1" applyFill="1" applyBorder="1"/>
    <xf numFmtId="0" fontId="2" fillId="0" borderId="1" xfId="0" applyFont="1" applyBorder="1"/>
    <xf numFmtId="4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27" fillId="5" borderId="9" xfId="0" applyFont="1" applyFill="1" applyBorder="1" applyAlignment="1" applyProtection="1">
      <alignment horizontal="left"/>
    </xf>
    <xf numFmtId="1" fontId="0" fillId="10" borderId="1" xfId="0" applyNumberForma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4" fontId="0" fillId="6" borderId="1" xfId="0" applyNumberFormat="1" applyFill="1" applyBorder="1"/>
    <xf numFmtId="0" fontId="1" fillId="6" borderId="3" xfId="0" applyFont="1" applyFill="1" applyBorder="1" applyAlignment="1">
      <alignment horizontal="center"/>
    </xf>
    <xf numFmtId="3" fontId="0" fillId="6" borderId="3" xfId="0" applyNumberFormat="1" applyFill="1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9" borderId="1" xfId="0" applyFont="1" applyFill="1" applyBorder="1"/>
    <xf numFmtId="0" fontId="3" fillId="9" borderId="2" xfId="0" applyFont="1" applyFill="1" applyBorder="1" applyAlignment="1">
      <alignment horizontal="center"/>
    </xf>
    <xf numFmtId="0" fontId="0" fillId="9" borderId="3" xfId="0" applyFill="1" applyBorder="1"/>
    <xf numFmtId="3" fontId="0" fillId="9" borderId="1" xfId="0" applyNumberFormat="1" applyFill="1" applyBorder="1"/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4" fillId="0" borderId="0" xfId="0" applyFont="1"/>
    <xf numFmtId="1" fontId="14" fillId="9" borderId="2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3" fontId="2" fillId="5" borderId="0" xfId="0" applyNumberFormat="1" applyFont="1" applyFill="1"/>
    <xf numFmtId="0" fontId="2" fillId="5" borderId="0" xfId="0" applyNumberFormat="1" applyFont="1" applyFill="1"/>
    <xf numFmtId="49" fontId="2" fillId="5" borderId="0" xfId="0" applyNumberFormat="1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NumberFormat="1" applyFill="1" applyAlignment="1">
      <alignment horizontal="left"/>
    </xf>
    <xf numFmtId="49" fontId="0" fillId="5" borderId="0" xfId="0" applyNumberFormat="1" applyFill="1" applyAlignment="1">
      <alignment horizontal="center"/>
    </xf>
    <xf numFmtId="0" fontId="0" fillId="5" borderId="0" xfId="0" applyFill="1" applyAlignment="1"/>
    <xf numFmtId="49" fontId="0" fillId="5" borderId="0" xfId="0" applyNumberFormat="1" applyFill="1" applyAlignment="1"/>
    <xf numFmtId="3" fontId="0" fillId="5" borderId="0" xfId="0" applyNumberFormat="1" applyFill="1" applyAlignment="1">
      <alignment horizontal="left"/>
    </xf>
    <xf numFmtId="49" fontId="6" fillId="5" borderId="0" xfId="0" applyNumberFormat="1" applyFont="1" applyFill="1"/>
    <xf numFmtId="3" fontId="0" fillId="5" borderId="0" xfId="0" applyNumberFormat="1" applyFill="1" applyAlignment="1">
      <alignment horizontal="center"/>
    </xf>
    <xf numFmtId="0" fontId="1" fillId="0" borderId="1" xfId="0" applyFont="1" applyBorder="1"/>
    <xf numFmtId="3" fontId="1" fillId="5" borderId="0" xfId="0" applyNumberFormat="1" applyFont="1" applyFill="1" applyBorder="1"/>
    <xf numFmtId="0" fontId="1" fillId="5" borderId="0" xfId="0" applyFont="1" applyFill="1"/>
    <xf numFmtId="4" fontId="3" fillId="0" borderId="1" xfId="0" applyNumberFormat="1" applyFont="1" applyBorder="1" applyAlignment="1"/>
    <xf numFmtId="4" fontId="0" fillId="0" borderId="1" xfId="0" applyNumberFormat="1" applyBorder="1" applyAlignment="1"/>
    <xf numFmtId="4" fontId="14" fillId="0" borderId="1" xfId="0" applyNumberFormat="1" applyFont="1" applyBorder="1"/>
    <xf numFmtId="4" fontId="3" fillId="0" borderId="1" xfId="0" applyNumberFormat="1" applyFont="1" applyBorder="1"/>
    <xf numFmtId="0" fontId="3" fillId="0" borderId="0" xfId="0" applyFont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1" fillId="5" borderId="0" xfId="0" applyNumberFormat="1" applyFont="1" applyFill="1"/>
    <xf numFmtId="49" fontId="1" fillId="5" borderId="0" xfId="0" applyNumberFormat="1" applyFont="1" applyFill="1"/>
    <xf numFmtId="0" fontId="1" fillId="5" borderId="0" xfId="0" applyFont="1" applyFill="1" applyAlignment="1">
      <alignment horizontal="center"/>
    </xf>
    <xf numFmtId="3" fontId="1" fillId="5" borderId="0" xfId="0" applyNumberFormat="1" applyFont="1" applyFill="1"/>
    <xf numFmtId="166" fontId="22" fillId="0" borderId="0" xfId="1" applyNumberFormat="1" applyFont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49" fontId="6" fillId="5" borderId="0" xfId="0" applyNumberFormat="1" applyFont="1" applyFill="1" applyAlignment="1">
      <alignment horizontal="left"/>
    </xf>
    <xf numFmtId="49" fontId="0" fillId="5" borderId="0" xfId="0" applyNumberFormat="1" applyFill="1" applyAlignment="1">
      <alignment horizontal="left"/>
    </xf>
    <xf numFmtId="0" fontId="3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6" xfId="0" applyFill="1" applyBorder="1" applyAlignment="1"/>
    <xf numFmtId="0" fontId="0" fillId="5" borderId="11" xfId="0" applyFill="1" applyBorder="1" applyAlignment="1"/>
    <xf numFmtId="0" fontId="0" fillId="5" borderId="4" xfId="0" applyFill="1" applyBorder="1" applyAlignment="1"/>
    <xf numFmtId="49" fontId="36" fillId="5" borderId="5" xfId="0" applyNumberFormat="1" applyFont="1" applyFill="1" applyBorder="1" applyAlignment="1">
      <alignment horizontal="center"/>
    </xf>
    <xf numFmtId="0" fontId="36" fillId="5" borderId="5" xfId="0" applyNumberFormat="1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/>
    </xf>
    <xf numFmtId="3" fontId="36" fillId="5" borderId="5" xfId="0" applyNumberFormat="1" applyFont="1" applyFill="1" applyBorder="1" applyAlignment="1">
      <alignment horizontal="center"/>
    </xf>
    <xf numFmtId="0" fontId="35" fillId="5" borderId="0" xfId="0" applyFont="1" applyFill="1" applyAlignment="1"/>
    <xf numFmtId="0" fontId="3" fillId="5" borderId="0" xfId="0" applyFont="1" applyFill="1"/>
    <xf numFmtId="0" fontId="1" fillId="5" borderId="0" xfId="0" applyFont="1" applyFill="1" applyBorder="1" applyAlignment="1">
      <alignment vertical="justify"/>
    </xf>
    <xf numFmtId="0" fontId="0" fillId="7" borderId="0" xfId="0" applyFill="1"/>
    <xf numFmtId="49" fontId="6" fillId="5" borderId="0" xfId="0" applyNumberFormat="1" applyFont="1" applyFill="1" applyAlignment="1">
      <alignment horizontal="left"/>
    </xf>
    <xf numFmtId="49" fontId="2" fillId="5" borderId="1" xfId="0" applyNumberFormat="1" applyFont="1" applyFill="1" applyBorder="1" applyAlignment="1">
      <alignment horizontal="center" textRotation="90"/>
    </xf>
    <xf numFmtId="0" fontId="2" fillId="5" borderId="1" xfId="0" applyNumberFormat="1" applyFont="1" applyFill="1" applyBorder="1" applyAlignment="1">
      <alignment textRotation="90"/>
    </xf>
    <xf numFmtId="49" fontId="2" fillId="5" borderId="1" xfId="0" applyNumberFormat="1" applyFont="1" applyFill="1" applyBorder="1" applyAlignment="1">
      <alignment textRotation="90" wrapText="1"/>
    </xf>
    <xf numFmtId="0" fontId="2" fillId="5" borderId="1" xfId="0" applyFont="1" applyFill="1" applyBorder="1" applyAlignment="1">
      <alignment textRotation="90"/>
    </xf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wrapText="1"/>
    </xf>
    <xf numFmtId="16" fontId="9" fillId="5" borderId="0" xfId="0" applyNumberFormat="1" applyFont="1" applyFill="1" applyBorder="1"/>
    <xf numFmtId="4" fontId="1" fillId="9" borderId="1" xfId="0" applyNumberFormat="1" applyFont="1" applyFill="1" applyBorder="1"/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/>
    <xf numFmtId="49" fontId="9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justify"/>
    </xf>
    <xf numFmtId="49" fontId="3" fillId="5" borderId="0" xfId="0" applyNumberFormat="1" applyFont="1" applyFill="1" applyBorder="1" applyAlignment="1">
      <alignment vertical="center"/>
    </xf>
    <xf numFmtId="0" fontId="22" fillId="0" borderId="7" xfId="0" applyFont="1" applyFill="1" applyBorder="1" applyAlignment="1" applyProtection="1">
      <alignment horizontal="left" vertical="justify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11" xfId="0" applyFill="1" applyBorder="1"/>
    <xf numFmtId="0" fontId="0" fillId="5" borderId="0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0" fontId="0" fillId="5" borderId="6" xfId="0" applyNumberFormat="1" applyFill="1" applyBorder="1"/>
    <xf numFmtId="2" fontId="0" fillId="5" borderId="6" xfId="0" applyNumberFormat="1" applyFill="1" applyBorder="1"/>
    <xf numFmtId="0" fontId="8" fillId="5" borderId="0" xfId="0" applyFont="1" applyFill="1" applyBorder="1" applyAlignment="1">
      <alignment wrapText="1"/>
    </xf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3" fontId="17" fillId="5" borderId="0" xfId="0" applyNumberFormat="1" applyFont="1" applyFill="1" applyBorder="1"/>
    <xf numFmtId="0" fontId="6" fillId="5" borderId="0" xfId="0" applyFont="1" applyFill="1" applyBorder="1" applyAlignment="1">
      <alignment wrapText="1"/>
    </xf>
    <xf numFmtId="0" fontId="7" fillId="5" borderId="0" xfId="0" applyFont="1" applyFill="1" applyBorder="1"/>
    <xf numFmtId="0" fontId="8" fillId="5" borderId="0" xfId="0" applyFont="1" applyFill="1" applyBorder="1" applyAlignment="1">
      <alignment vertical="justify"/>
    </xf>
    <xf numFmtId="0" fontId="4" fillId="5" borderId="10" xfId="0" applyFont="1" applyFill="1" applyBorder="1"/>
    <xf numFmtId="0" fontId="4" fillId="5" borderId="0" xfId="0" applyFont="1" applyFill="1" applyBorder="1" applyAlignment="1">
      <alignment wrapText="1"/>
    </xf>
    <xf numFmtId="49" fontId="9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3" fontId="3" fillId="5" borderId="10" xfId="0" applyNumberFormat="1" applyFont="1" applyFill="1" applyBorder="1"/>
    <xf numFmtId="49" fontId="1" fillId="5" borderId="0" xfId="0" applyNumberFormat="1" applyFont="1" applyFill="1" applyBorder="1"/>
    <xf numFmtId="3" fontId="1" fillId="5" borderId="10" xfId="0" applyNumberFormat="1" applyFont="1" applyFill="1" applyBorder="1"/>
    <xf numFmtId="0" fontId="9" fillId="5" borderId="0" xfId="0" applyFont="1" applyFill="1" applyBorder="1" applyAlignment="1">
      <alignment vertical="justify"/>
    </xf>
    <xf numFmtId="49" fontId="10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center"/>
    </xf>
    <xf numFmtId="0" fontId="29" fillId="5" borderId="0" xfId="0" applyFont="1" applyFill="1" applyBorder="1"/>
    <xf numFmtId="3" fontId="29" fillId="5" borderId="0" xfId="0" applyNumberFormat="1" applyFont="1" applyFill="1" applyBorder="1"/>
    <xf numFmtId="3" fontId="30" fillId="5" borderId="0" xfId="0" applyNumberFormat="1" applyFont="1" applyFill="1" applyBorder="1"/>
    <xf numFmtId="0" fontId="10" fillId="5" borderId="0" xfId="0" applyFont="1" applyFill="1" applyBorder="1" applyAlignment="1">
      <alignment wrapText="1"/>
    </xf>
    <xf numFmtId="49" fontId="9" fillId="5" borderId="0" xfId="0" applyNumberFormat="1" applyFont="1" applyFill="1" applyBorder="1" applyAlignment="1">
      <alignment vertical="center"/>
    </xf>
    <xf numFmtId="49" fontId="4" fillId="5" borderId="0" xfId="0" applyNumberFormat="1" applyFont="1" applyFill="1" applyBorder="1"/>
    <xf numFmtId="0" fontId="4" fillId="5" borderId="0" xfId="0" applyNumberFormat="1" applyFont="1" applyFill="1" applyBorder="1"/>
    <xf numFmtId="0" fontId="11" fillId="5" borderId="0" xfId="0" applyFont="1" applyFill="1" applyBorder="1"/>
    <xf numFmtId="3" fontId="11" fillId="5" borderId="0" xfId="0" applyNumberFormat="1" applyFont="1" applyFill="1" applyBorder="1"/>
    <xf numFmtId="3" fontId="8" fillId="5" borderId="0" xfId="0" applyNumberFormat="1" applyFont="1" applyFill="1"/>
    <xf numFmtId="0" fontId="15" fillId="5" borderId="0" xfId="0" applyFont="1" applyFill="1" applyBorder="1" applyAlignment="1">
      <alignment wrapText="1"/>
    </xf>
    <xf numFmtId="3" fontId="9" fillId="5" borderId="0" xfId="0" applyNumberFormat="1" applyFont="1" applyFill="1"/>
    <xf numFmtId="0" fontId="3" fillId="5" borderId="10" xfId="0" applyFont="1" applyFill="1" applyBorder="1"/>
    <xf numFmtId="0" fontId="14" fillId="5" borderId="0" xfId="0" applyFont="1" applyFill="1" applyBorder="1"/>
    <xf numFmtId="0" fontId="3" fillId="5" borderId="6" xfId="0" applyFont="1" applyFill="1" applyBorder="1"/>
    <xf numFmtId="49" fontId="10" fillId="5" borderId="0" xfId="0" applyNumberFormat="1" applyFont="1" applyFill="1" applyBorder="1" applyAlignment="1">
      <alignment horizontal="right"/>
    </xf>
    <xf numFmtId="0" fontId="9" fillId="5" borderId="0" xfId="0" applyNumberFormat="1" applyFont="1" applyFill="1" applyBorder="1" applyAlignment="1">
      <alignment vertical="center"/>
    </xf>
    <xf numFmtId="0" fontId="0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3" fontId="21" fillId="5" borderId="11" xfId="0" applyNumberFormat="1" applyFont="1" applyFill="1" applyBorder="1"/>
    <xf numFmtId="3" fontId="4" fillId="5" borderId="6" xfId="0" applyNumberFormat="1" applyFont="1" applyFill="1" applyBorder="1"/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5" borderId="0" xfId="0" applyFont="1" applyFill="1" applyBorder="1" applyAlignment="1"/>
    <xf numFmtId="0" fontId="0" fillId="5" borderId="0" xfId="0" applyNumberForma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left"/>
    </xf>
    <xf numFmtId="0" fontId="6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/>
    <xf numFmtId="0" fontId="0" fillId="6" borderId="0" xfId="0" applyFill="1" applyBorder="1" applyAlignment="1">
      <alignment horizontal="center"/>
    </xf>
    <xf numFmtId="0" fontId="4" fillId="6" borderId="0" xfId="0" applyFont="1" applyFill="1" applyBorder="1" applyAlignment="1">
      <alignment wrapText="1"/>
    </xf>
    <xf numFmtId="3" fontId="0" fillId="6" borderId="0" xfId="0" applyNumberFormat="1" applyFill="1" applyBorder="1"/>
    <xf numFmtId="3" fontId="4" fillId="6" borderId="0" xfId="0" applyNumberFormat="1" applyFont="1" applyFill="1" applyBorder="1"/>
    <xf numFmtId="49" fontId="0" fillId="6" borderId="0" xfId="0" applyNumberFormat="1" applyFill="1" applyBorder="1"/>
    <xf numFmtId="0" fontId="0" fillId="6" borderId="0" xfId="0" applyNumberFormat="1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3" fontId="6" fillId="6" borderId="0" xfId="0" applyNumberFormat="1" applyFont="1" applyFill="1" applyBorder="1"/>
    <xf numFmtId="0" fontId="39" fillId="0" borderId="7" xfId="0" applyFont="1" applyFill="1" applyBorder="1" applyAlignment="1" applyProtection="1">
      <alignment horizontal="left" vertical="justify"/>
    </xf>
    <xf numFmtId="3" fontId="22" fillId="6" borderId="7" xfId="0" applyNumberFormat="1" applyFont="1" applyFill="1" applyBorder="1" applyAlignment="1" applyProtection="1">
      <alignment vertical="center"/>
    </xf>
    <xf numFmtId="3" fontId="1" fillId="6" borderId="0" xfId="0" applyNumberFormat="1" applyFont="1" applyFill="1" applyBorder="1"/>
    <xf numFmtId="3" fontId="9" fillId="6" borderId="0" xfId="0" applyNumberFormat="1" applyFont="1" applyFill="1" applyBorder="1"/>
    <xf numFmtId="0" fontId="26" fillId="5" borderId="7" xfId="0" applyFont="1" applyFill="1" applyBorder="1" applyAlignment="1">
      <alignment horizontal="center"/>
    </xf>
    <xf numFmtId="3" fontId="3" fillId="0" borderId="0" xfId="0" applyNumberFormat="1" applyFont="1"/>
    <xf numFmtId="3" fontId="22" fillId="6" borderId="7" xfId="0" applyNumberFormat="1" applyFont="1" applyFill="1" applyBorder="1" applyAlignment="1">
      <alignment vertic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49" fontId="1" fillId="6" borderId="16" xfId="0" applyNumberFormat="1" applyFont="1" applyFill="1" applyBorder="1" applyAlignment="1">
      <alignment horizontal="right"/>
    </xf>
    <xf numFmtId="4" fontId="2" fillId="0" borderId="0" xfId="0" applyNumberFormat="1" applyFont="1"/>
    <xf numFmtId="3" fontId="22" fillId="6" borderId="9" xfId="0" applyNumberFormat="1" applyFont="1" applyFill="1" applyBorder="1" applyAlignment="1">
      <alignment vertical="center"/>
    </xf>
    <xf numFmtId="3" fontId="4" fillId="6" borderId="11" xfId="0" applyNumberFormat="1" applyFont="1" applyFill="1" applyBorder="1"/>
    <xf numFmtId="3" fontId="0" fillId="5" borderId="1" xfId="0" applyNumberFormat="1" applyFill="1" applyBorder="1"/>
    <xf numFmtId="49" fontId="1" fillId="5" borderId="0" xfId="0" applyNumberFormat="1" applyFont="1" applyFill="1" applyBorder="1" applyAlignment="1">
      <alignment horizontal="center"/>
    </xf>
    <xf numFmtId="3" fontId="4" fillId="5" borderId="22" xfId="0" applyNumberFormat="1" applyFont="1" applyFill="1" applyBorder="1"/>
    <xf numFmtId="3" fontId="22" fillId="6" borderId="9" xfId="1" applyNumberFormat="1" applyFont="1" applyFill="1" applyBorder="1" applyAlignment="1">
      <alignment vertical="center"/>
    </xf>
    <xf numFmtId="4" fontId="40" fillId="7" borderId="1" xfId="0" applyNumberFormat="1" applyFont="1" applyFill="1" applyBorder="1"/>
    <xf numFmtId="4" fontId="1" fillId="6" borderId="1" xfId="0" applyNumberFormat="1" applyFont="1" applyFill="1" applyBorder="1"/>
    <xf numFmtId="4" fontId="40" fillId="10" borderId="1" xfId="0" applyNumberFormat="1" applyFont="1" applyFill="1" applyBorder="1"/>
    <xf numFmtId="3" fontId="22" fillId="6" borderId="7" xfId="1" applyNumberFormat="1" applyFont="1" applyFill="1" applyBorder="1" applyAlignment="1">
      <alignment vertical="center"/>
    </xf>
    <xf numFmtId="0" fontId="4" fillId="6" borderId="4" xfId="0" applyFont="1" applyFill="1" applyBorder="1" applyAlignment="1"/>
    <xf numFmtId="0" fontId="3" fillId="5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3" fontId="0" fillId="6" borderId="16" xfId="0" applyNumberFormat="1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4" xfId="0" applyNumberFormat="1" applyFill="1" applyBorder="1" applyAlignment="1">
      <alignment horizontal="right"/>
    </xf>
    <xf numFmtId="0" fontId="0" fillId="6" borderId="1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3" fontId="0" fillId="5" borderId="16" xfId="0" applyNumberFormat="1" applyFill="1" applyBorder="1" applyAlignment="1">
      <alignment horizontal="right"/>
    </xf>
    <xf numFmtId="3" fontId="0" fillId="5" borderId="11" xfId="0" applyNumberForma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3" fontId="0" fillId="5" borderId="1" xfId="0" applyNumberFormat="1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16" xfId="0" applyFill="1" applyBorder="1" applyAlignment="1">
      <alignment wrapText="1"/>
    </xf>
    <xf numFmtId="0" fontId="0" fillId="5" borderId="11" xfId="0" applyFill="1" applyBorder="1"/>
    <xf numFmtId="0" fontId="0" fillId="5" borderId="4" xfId="0" applyFill="1" applyBorder="1"/>
    <xf numFmtId="3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40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1" fillId="11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3" fontId="0" fillId="6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left" wrapText="1"/>
    </xf>
    <xf numFmtId="0" fontId="0" fillId="5" borderId="16" xfId="0" applyFill="1" applyBorder="1" applyAlignment="1"/>
    <xf numFmtId="0" fontId="0" fillId="5" borderId="11" xfId="0" applyFill="1" applyBorder="1" applyAlignment="1"/>
    <xf numFmtId="0" fontId="0" fillId="5" borderId="4" xfId="0" applyFill="1" applyBorder="1" applyAlignment="1"/>
    <xf numFmtId="0" fontId="0" fillId="5" borderId="16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40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wrapText="1"/>
    </xf>
    <xf numFmtId="3" fontId="0" fillId="5" borderId="1" xfId="0" applyNumberForma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right"/>
    </xf>
    <xf numFmtId="0" fontId="4" fillId="5" borderId="16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left"/>
    </xf>
    <xf numFmtId="49" fontId="1" fillId="6" borderId="16" xfId="0" applyNumberFormat="1" applyFont="1" applyFill="1" applyBorder="1" applyAlignment="1">
      <alignment horizontal="left"/>
    </xf>
    <xf numFmtId="49" fontId="1" fillId="6" borderId="11" xfId="0" applyNumberFormat="1" applyFont="1" applyFill="1" applyBorder="1" applyAlignment="1">
      <alignment horizontal="left"/>
    </xf>
    <xf numFmtId="3" fontId="0" fillId="5" borderId="16" xfId="0" applyNumberFormat="1" applyFill="1" applyBorder="1" applyAlignment="1">
      <alignment horizontal="left"/>
    </xf>
    <xf numFmtId="3" fontId="0" fillId="5" borderId="11" xfId="0" applyNumberFormat="1" applyFill="1" applyBorder="1" applyAlignment="1">
      <alignment horizontal="left"/>
    </xf>
    <xf numFmtId="3" fontId="0" fillId="5" borderId="4" xfId="0" applyNumberFormat="1" applyFill="1" applyBorder="1" applyAlignment="1">
      <alignment horizontal="left"/>
    </xf>
    <xf numFmtId="3" fontId="1" fillId="6" borderId="1" xfId="0" applyNumberFormat="1" applyFont="1" applyFill="1" applyBorder="1" applyAlignment="1"/>
    <xf numFmtId="0" fontId="6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" fillId="5" borderId="1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1" fillId="5" borderId="0" xfId="0" applyFont="1" applyFill="1" applyAlignment="1">
      <alignment horizontal="left"/>
    </xf>
    <xf numFmtId="0" fontId="0" fillId="5" borderId="11" xfId="0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3" fontId="9" fillId="5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3" fillId="5" borderId="1" xfId="0" applyNumberFormat="1" applyFont="1" applyFill="1" applyBorder="1" applyAlignment="1"/>
    <xf numFmtId="0" fontId="0" fillId="11" borderId="1" xfId="0" applyFill="1" applyBorder="1" applyAlignment="1">
      <alignment horizontal="center"/>
    </xf>
    <xf numFmtId="0" fontId="23" fillId="3" borderId="16" xfId="2" applyFont="1" applyFill="1" applyBorder="1" applyAlignment="1">
      <alignment horizontal="center" vertical="center" wrapText="1"/>
    </xf>
    <xf numFmtId="0" fontId="23" fillId="3" borderId="4" xfId="2" applyFont="1" applyFill="1" applyBorder="1" applyAlignment="1">
      <alignment horizontal="center" vertical="center" wrapText="1"/>
    </xf>
    <xf numFmtId="49" fontId="23" fillId="0" borderId="10" xfId="2" applyNumberFormat="1" applyFont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6" borderId="16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 vertical="justify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5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1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" fillId="6" borderId="16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9" borderId="16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14" fillId="9" borderId="16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 vertical="justify"/>
    </xf>
    <xf numFmtId="0" fontId="2" fillId="6" borderId="11" xfId="0" applyFont="1" applyFill="1" applyBorder="1" applyAlignment="1">
      <alignment horizontal="left" vertical="justify"/>
    </xf>
    <xf numFmtId="0" fontId="2" fillId="6" borderId="4" xfId="0" applyFont="1" applyFill="1" applyBorder="1" applyAlignment="1">
      <alignment horizontal="left" vertical="justify"/>
    </xf>
    <xf numFmtId="49" fontId="0" fillId="5" borderId="0" xfId="0" applyNumberFormat="1" applyFill="1" applyAlignment="1">
      <alignment horizontal="left"/>
    </xf>
    <xf numFmtId="49" fontId="7" fillId="5" borderId="0" xfId="0" applyNumberFormat="1" applyFont="1" applyFill="1" applyAlignment="1">
      <alignment horizontal="left" wrapText="1"/>
    </xf>
    <xf numFmtId="49" fontId="7" fillId="5" borderId="0" xfId="0" applyNumberFormat="1" applyFont="1" applyFill="1" applyAlignment="1">
      <alignment horizontal="left"/>
    </xf>
    <xf numFmtId="49" fontId="1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center"/>
    </xf>
    <xf numFmtId="49" fontId="37" fillId="5" borderId="0" xfId="0" applyNumberFormat="1" applyFont="1" applyFill="1" applyBorder="1" applyAlignment="1">
      <alignment horizontal="left"/>
    </xf>
    <xf numFmtId="49" fontId="3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49" fontId="6" fillId="5" borderId="0" xfId="0" applyNumberFormat="1" applyFont="1" applyFill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0" fillId="5" borderId="0" xfId="0" applyNumberFormat="1" applyFill="1" applyBorder="1" applyAlignment="1">
      <alignment horizontal="center"/>
    </xf>
    <xf numFmtId="49" fontId="37" fillId="5" borderId="0" xfId="0" applyNumberFormat="1" applyFont="1" applyFill="1" applyBorder="1" applyAlignment="1">
      <alignment horizontal="center"/>
    </xf>
    <xf numFmtId="0" fontId="0" fillId="5" borderId="0" xfId="0" applyNumberFormat="1" applyFill="1" applyBorder="1" applyAlignment="1">
      <alignment horizontal="left"/>
    </xf>
    <xf numFmtId="0" fontId="1" fillId="6" borderId="0" xfId="0" applyNumberFormat="1" applyFont="1" applyFill="1" applyAlignment="1">
      <alignment horizontal="left"/>
    </xf>
    <xf numFmtId="0" fontId="0" fillId="6" borderId="0" xfId="0" applyNumberFormat="1" applyFill="1" applyAlignment="1">
      <alignment horizontal="left"/>
    </xf>
    <xf numFmtId="49" fontId="1" fillId="6" borderId="0" xfId="0" applyNumberFormat="1" applyFont="1" applyFill="1" applyAlignment="1">
      <alignment horizontal="left"/>
    </xf>
    <xf numFmtId="49" fontId="0" fillId="6" borderId="0" xfId="0" applyNumberFormat="1" applyFill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0833333333333412E-2"/>
          <c:y val="0.10185185185185186"/>
          <c:w val="0.53888888888888964"/>
          <c:h val="0.89814814814814814"/>
        </c:manualLayout>
      </c:layout>
      <c:pieChart>
        <c:varyColors val="1"/>
        <c:ser>
          <c:idx val="0"/>
          <c:order val="0"/>
          <c:cat>
            <c:strRef>
              <c:f>прог.струк.!$A$620:$A$634</c:f>
              <c:strCache>
                <c:ptCount val="15"/>
                <c:pt idx="0">
                  <c:v>Програм 1.  Локални развој и просторно планирање</c:v>
                </c:pt>
                <c:pt idx="1">
                  <c:v>Програм 2.  Комунална делатност</c:v>
                </c:pt>
                <c:pt idx="2">
                  <c:v>Програм 3.  Локални економски развој</c:v>
                </c:pt>
                <c:pt idx="3">
                  <c:v>Програм 4.  Развој туризма</c:v>
                </c:pt>
                <c:pt idx="4">
                  <c:v>Програм 5.  Развој пољопривреде</c:v>
                </c:pt>
                <c:pt idx="5">
                  <c:v>Програм 6.  Заштита животне средине</c:v>
                </c:pt>
                <c:pt idx="6">
                  <c:v>Програм 7.  Путна инфраструктура</c:v>
                </c:pt>
                <c:pt idx="7">
                  <c:v>Програм 8.  Предшколско васпитање</c:v>
                </c:pt>
                <c:pt idx="8">
                  <c:v>Програм 9.  Основно образовање</c:v>
                </c:pt>
                <c:pt idx="9">
                  <c:v>Програм 10. Средње образовање</c:v>
                </c:pt>
                <c:pt idx="10">
                  <c:v>Програм 11.  Социјална  и дечја заштита</c:v>
                </c:pt>
                <c:pt idx="11">
                  <c:v>Програм 12.  Примарна здравствена заштита</c:v>
                </c:pt>
                <c:pt idx="12">
                  <c:v>Програм 13.  Развој културе</c:v>
                </c:pt>
                <c:pt idx="13">
                  <c:v>Програм 14.  Развој спорта и омладине</c:v>
                </c:pt>
                <c:pt idx="14">
                  <c:v>Програм 15.  Локална самоуправа</c:v>
                </c:pt>
              </c:strCache>
            </c:strRef>
          </c:cat>
          <c:val>
            <c:numRef>
              <c:f>прог.струк.!$B$620:$B$634</c:f>
              <c:numCache>
                <c:formatCode>General</c:formatCode>
                <c:ptCount val="15"/>
                <c:pt idx="0">
                  <c:v>0</c:v>
                </c:pt>
                <c:pt idx="1">
                  <c:v>20380000</c:v>
                </c:pt>
                <c:pt idx="2">
                  <c:v>0</c:v>
                </c:pt>
                <c:pt idx="3">
                  <c:v>3000000</c:v>
                </c:pt>
                <c:pt idx="4">
                  <c:v>5750000</c:v>
                </c:pt>
                <c:pt idx="5">
                  <c:v>5260000</c:v>
                </c:pt>
                <c:pt idx="6">
                  <c:v>34299000</c:v>
                </c:pt>
                <c:pt idx="7">
                  <c:v>26917000</c:v>
                </c:pt>
                <c:pt idx="8">
                  <c:v>41815000</c:v>
                </c:pt>
                <c:pt idx="9">
                  <c:v>0</c:v>
                </c:pt>
                <c:pt idx="10">
                  <c:v>11110000</c:v>
                </c:pt>
                <c:pt idx="11">
                  <c:v>12785000</c:v>
                </c:pt>
                <c:pt idx="12">
                  <c:v>12784000</c:v>
                </c:pt>
                <c:pt idx="13">
                  <c:v>6435000</c:v>
                </c:pt>
                <c:pt idx="14">
                  <c:v>80524000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sr-Latn-RS"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800"/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615</xdr:row>
      <xdr:rowOff>152400</xdr:rowOff>
    </xdr:from>
    <xdr:to>
      <xdr:col>6</xdr:col>
      <xdr:colOff>619125</xdr:colOff>
      <xdr:row>640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ka\AppData\Roaming\Microsoft\Excel\Model%20odluke%202411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ka\AppData\Roaming\Microsoft\Excel\Users\User\Desktop\Nacrt%20odluke%20o%20budzet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чун финансирања"/>
      <sheetName val="Приџ,прим vs Расх,изд"/>
      <sheetName val="Оптшти део - (6)"/>
      <sheetName val="Капитални расходи"/>
      <sheetName val="По основ. нам."/>
      <sheetName val="Програмска"/>
      <sheetName val="Расх по функц. "/>
      <sheetName val="ПО КОРИСНИЦИМА"/>
      <sheetName val="Класификације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6">
          <cell r="F86">
            <v>394155443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чун финансирања"/>
      <sheetName val="Приџ,прим vs Расх,изд"/>
      <sheetName val="Оптшти део - (6)"/>
      <sheetName val="Капитални расходи"/>
      <sheetName val="По основ. нам."/>
      <sheetName val="Програмска"/>
      <sheetName val="Расх по функц. "/>
      <sheetName val="ПО КОРИСНИЦИМА"/>
      <sheetName val="Klasifikacij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6">
          <cell r="C86">
            <v>0</v>
          </cell>
          <cell r="E86">
            <v>0</v>
          </cell>
        </row>
      </sheetData>
      <sheetData sheetId="5">
        <row r="604">
          <cell r="A604" t="str">
            <v>Програм 1.  Локални развој и просторно планирање</v>
          </cell>
        </row>
      </sheetData>
      <sheetData sheetId="6" refreshError="1"/>
      <sheetData sheetId="7">
        <row r="3">
          <cell r="G3" t="str">
            <v>СКУПШТИНА ГРАДА</v>
          </cell>
        </row>
        <row r="4">
          <cell r="C4" t="str">
            <v>0602</v>
          </cell>
          <cell r="G4" t="str">
            <v>ПРОГРАМ 15: ЛОКАЛНА САМОУПРАВА</v>
          </cell>
        </row>
        <row r="5">
          <cell r="C5" t="str">
            <v>0602-0001</v>
          </cell>
          <cell r="G5" t="str">
            <v>Функционисање локалне самоуправе и градских општина</v>
          </cell>
        </row>
        <row r="6">
          <cell r="D6">
            <v>110</v>
          </cell>
          <cell r="G6" t="str">
            <v>Извршни и законодавни органи, финансијски и фискални послови и спољни послови</v>
          </cell>
        </row>
        <row r="7">
          <cell r="F7">
            <v>411</v>
          </cell>
          <cell r="G7" t="str">
            <v>Плате, додаци и накнаде запослених (зараде)</v>
          </cell>
          <cell r="J7">
            <v>0</v>
          </cell>
        </row>
        <row r="8">
          <cell r="F8">
            <v>412</v>
          </cell>
          <cell r="G8" t="str">
            <v>Социјални доприноси на терет послодавца</v>
          </cell>
          <cell r="J8">
            <v>0</v>
          </cell>
        </row>
        <row r="9">
          <cell r="F9">
            <v>413</v>
          </cell>
          <cell r="G9" t="str">
            <v>Накнаде у натури</v>
          </cell>
          <cell r="J9">
            <v>0</v>
          </cell>
        </row>
        <row r="10">
          <cell r="F10">
            <v>414</v>
          </cell>
          <cell r="G10" t="str">
            <v>Социјална давања запосленима</v>
          </cell>
          <cell r="J10">
            <v>0</v>
          </cell>
        </row>
        <row r="11">
          <cell r="F11">
            <v>415</v>
          </cell>
          <cell r="G11" t="str">
            <v>Накнаде трошкова за запослене</v>
          </cell>
          <cell r="J11">
            <v>0</v>
          </cell>
        </row>
        <row r="12">
          <cell r="F12">
            <v>416</v>
          </cell>
          <cell r="G12" t="str">
            <v>Награде запосленима и остали посебни расходи</v>
          </cell>
          <cell r="J12">
            <v>0</v>
          </cell>
        </row>
        <row r="13">
          <cell r="F13">
            <v>417</v>
          </cell>
          <cell r="G13" t="str">
            <v>Посланички додатак</v>
          </cell>
          <cell r="J13">
            <v>0</v>
          </cell>
        </row>
        <row r="14">
          <cell r="F14">
            <v>418</v>
          </cell>
          <cell r="G14" t="str">
            <v>Судијски додатак.</v>
          </cell>
          <cell r="J14">
            <v>0</v>
          </cell>
        </row>
        <row r="15">
          <cell r="F15">
            <v>421</v>
          </cell>
          <cell r="G15" t="str">
            <v>Стални трошкови</v>
          </cell>
          <cell r="J15">
            <v>0</v>
          </cell>
        </row>
        <row r="16">
          <cell r="F16">
            <v>422</v>
          </cell>
          <cell r="G16" t="str">
            <v>Трошкови путовања</v>
          </cell>
          <cell r="J16">
            <v>0</v>
          </cell>
        </row>
        <row r="17">
          <cell r="F17">
            <v>423</v>
          </cell>
          <cell r="G17" t="str">
            <v>Услуге по уговору</v>
          </cell>
          <cell r="J17">
            <v>0</v>
          </cell>
        </row>
        <row r="18">
          <cell r="F18">
            <v>424</v>
          </cell>
          <cell r="G18" t="str">
            <v>Специјализоване услуге</v>
          </cell>
          <cell r="J18">
            <v>0</v>
          </cell>
        </row>
        <row r="19">
          <cell r="F19">
            <v>425</v>
          </cell>
          <cell r="G19" t="str">
            <v>Текуће поправке и одржавање</v>
          </cell>
          <cell r="J19">
            <v>0</v>
          </cell>
        </row>
        <row r="20">
          <cell r="F20">
            <v>426</v>
          </cell>
          <cell r="G20" t="str">
            <v>Материјал</v>
          </cell>
          <cell r="J20">
            <v>0</v>
          </cell>
        </row>
        <row r="21">
          <cell r="F21">
            <v>431</v>
          </cell>
          <cell r="G21" t="str">
            <v>Амортизација некретнина и опреме</v>
          </cell>
          <cell r="J21">
            <v>0</v>
          </cell>
        </row>
        <row r="22">
          <cell r="F22">
            <v>432</v>
          </cell>
          <cell r="G22" t="str">
            <v>Амортизација култивисане имовине</v>
          </cell>
          <cell r="J22">
            <v>0</v>
          </cell>
        </row>
        <row r="23">
          <cell r="F23">
            <v>433</v>
          </cell>
          <cell r="G23" t="str">
            <v>Употреба драгоцености</v>
          </cell>
          <cell r="J23">
            <v>0</v>
          </cell>
        </row>
        <row r="24">
          <cell r="F24">
            <v>434</v>
          </cell>
          <cell r="G24" t="str">
            <v>Употреба природне имовине</v>
          </cell>
          <cell r="J24">
            <v>0</v>
          </cell>
        </row>
        <row r="25">
          <cell r="F25">
            <v>435</v>
          </cell>
          <cell r="G25" t="str">
            <v>Амортизација нематеријалне имовине</v>
          </cell>
          <cell r="J25">
            <v>0</v>
          </cell>
        </row>
        <row r="26">
          <cell r="F26">
            <v>441</v>
          </cell>
          <cell r="G26" t="str">
            <v>Отплата домаћих камата</v>
          </cell>
          <cell r="J26">
            <v>0</v>
          </cell>
        </row>
        <row r="27">
          <cell r="F27">
            <v>442</v>
          </cell>
          <cell r="G27" t="str">
            <v>Отплата страних камата</v>
          </cell>
          <cell r="J27">
            <v>0</v>
          </cell>
        </row>
        <row r="28">
          <cell r="F28">
            <v>443</v>
          </cell>
          <cell r="G28" t="str">
            <v>Отплата камата по гаранцијама</v>
          </cell>
          <cell r="J28">
            <v>0</v>
          </cell>
        </row>
        <row r="29">
          <cell r="F29">
            <v>444</v>
          </cell>
          <cell r="G29" t="str">
            <v>Пратећи трошкови задуживања</v>
          </cell>
          <cell r="J29">
            <v>0</v>
          </cell>
        </row>
        <row r="30">
          <cell r="F30">
            <v>4511</v>
          </cell>
          <cell r="G30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0">
            <v>0</v>
          </cell>
        </row>
        <row r="31">
          <cell r="F31">
            <v>4512</v>
          </cell>
          <cell r="G31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1">
            <v>0</v>
          </cell>
        </row>
        <row r="32">
          <cell r="F32">
            <v>452</v>
          </cell>
          <cell r="G32" t="str">
            <v>Субвенције приватним финансијским институцијама</v>
          </cell>
          <cell r="J32">
            <v>0</v>
          </cell>
        </row>
        <row r="33">
          <cell r="F33">
            <v>453</v>
          </cell>
          <cell r="G33" t="str">
            <v>Субвенције јавним финансијским институцијама</v>
          </cell>
          <cell r="J33">
            <v>0</v>
          </cell>
        </row>
        <row r="34">
          <cell r="F34">
            <v>454</v>
          </cell>
          <cell r="G34" t="str">
            <v>Субвенције приватним предузећима</v>
          </cell>
          <cell r="J34">
            <v>0</v>
          </cell>
        </row>
        <row r="35">
          <cell r="F35">
            <v>461</v>
          </cell>
          <cell r="G35" t="str">
            <v>Донације страним владама</v>
          </cell>
          <cell r="J35">
            <v>0</v>
          </cell>
        </row>
        <row r="36">
          <cell r="F36">
            <v>462</v>
          </cell>
          <cell r="G36" t="str">
            <v>Донације и дотације међународним организацијама</v>
          </cell>
          <cell r="J36">
            <v>0</v>
          </cell>
        </row>
        <row r="37">
          <cell r="F37">
            <v>4631</v>
          </cell>
          <cell r="G37" t="str">
            <v>Текући трансфери осталим нивоима власти</v>
          </cell>
          <cell r="J37">
            <v>0</v>
          </cell>
        </row>
        <row r="38">
          <cell r="F38">
            <v>4632</v>
          </cell>
          <cell r="G38" t="str">
            <v>Капитални трансфери осталим нивоима власти</v>
          </cell>
          <cell r="J38">
            <v>0</v>
          </cell>
        </row>
        <row r="39">
          <cell r="F39">
            <v>464</v>
          </cell>
          <cell r="G39" t="str">
            <v>Дотације организацијама обавезног социјалног осигурања</v>
          </cell>
          <cell r="J39">
            <v>0</v>
          </cell>
        </row>
        <row r="40">
          <cell r="F40">
            <v>465</v>
          </cell>
          <cell r="G40" t="str">
            <v>Остале донације, дотације и трансфери</v>
          </cell>
          <cell r="J40">
            <v>0</v>
          </cell>
        </row>
        <row r="41">
          <cell r="F41">
            <v>472</v>
          </cell>
          <cell r="G41" t="str">
            <v>Накнаде за социјалну заштиту из буџета</v>
          </cell>
          <cell r="J41">
            <v>0</v>
          </cell>
        </row>
        <row r="42">
          <cell r="F42">
            <v>481</v>
          </cell>
          <cell r="G42" t="str">
            <v>Дотације невладиним организацијама</v>
          </cell>
          <cell r="J42">
            <v>0</v>
          </cell>
        </row>
        <row r="43">
          <cell r="F43">
            <v>482</v>
          </cell>
          <cell r="G43" t="str">
            <v>Порези, обавезне таксе, казне и пенали</v>
          </cell>
          <cell r="J43">
            <v>0</v>
          </cell>
        </row>
        <row r="44">
          <cell r="F44">
            <v>483</v>
          </cell>
          <cell r="G44" t="str">
            <v>Новчане казне и пенали по решењу судова</v>
          </cell>
          <cell r="J44">
            <v>0</v>
          </cell>
        </row>
        <row r="45">
          <cell r="F45">
            <v>484</v>
          </cell>
          <cell r="G45" t="str">
            <v>Накнада штете за повреде или штету насталу услед елементарних непогода или других природних узрока</v>
          </cell>
          <cell r="J45">
            <v>0</v>
          </cell>
        </row>
        <row r="46">
          <cell r="F46">
            <v>485</v>
          </cell>
          <cell r="G46" t="str">
            <v>Накнада штете за повреде или штету нанету од стране државних органа</v>
          </cell>
          <cell r="J46">
            <v>0</v>
          </cell>
        </row>
        <row r="47">
          <cell r="F47">
            <v>489</v>
          </cell>
          <cell r="G47" t="str">
            <v>Расходи који се финансирају из средстава за реализацију националног инвестиционог плана</v>
          </cell>
          <cell r="J47">
            <v>0</v>
          </cell>
        </row>
        <row r="48">
          <cell r="F48">
            <v>494</v>
          </cell>
          <cell r="G48" t="str">
            <v>Административни трансфери из буџета - Текући расходи</v>
          </cell>
          <cell r="J48">
            <v>0</v>
          </cell>
        </row>
        <row r="49">
          <cell r="F49">
            <v>495</v>
          </cell>
          <cell r="G49" t="str">
            <v>Административни трансфери из буџета - Издаци за нефинансијску имовину</v>
          </cell>
          <cell r="J49">
            <v>0</v>
          </cell>
        </row>
        <row r="50">
          <cell r="F50">
            <v>496</v>
          </cell>
          <cell r="G50" t="str">
            <v>Административни трансфери из буџета - Издаци за отплату главнице и набавку финансијске имовине</v>
          </cell>
          <cell r="J50">
            <v>0</v>
          </cell>
        </row>
        <row r="51">
          <cell r="F51">
            <v>499</v>
          </cell>
          <cell r="G51" t="str">
            <v>Административни трансфери из буџета - Средства резерве</v>
          </cell>
          <cell r="J51">
            <v>0</v>
          </cell>
        </row>
        <row r="52">
          <cell r="F52">
            <v>511</v>
          </cell>
          <cell r="G52" t="str">
            <v>Зграде и грађевински објекти</v>
          </cell>
          <cell r="J52">
            <v>0</v>
          </cell>
        </row>
        <row r="53">
          <cell r="F53">
            <v>512</v>
          </cell>
          <cell r="G53" t="str">
            <v>Машине и опрема</v>
          </cell>
          <cell r="J53">
            <v>0</v>
          </cell>
        </row>
        <row r="54">
          <cell r="F54">
            <v>513</v>
          </cell>
          <cell r="G54" t="str">
            <v>Остале некретнине и опрема</v>
          </cell>
          <cell r="J54">
            <v>0</v>
          </cell>
        </row>
        <row r="55">
          <cell r="F55">
            <v>514</v>
          </cell>
          <cell r="G55" t="str">
            <v>Култивисана имовина</v>
          </cell>
          <cell r="J55">
            <v>0</v>
          </cell>
        </row>
        <row r="56">
          <cell r="F56">
            <v>515</v>
          </cell>
          <cell r="G56" t="str">
            <v>Нематеријална имовина</v>
          </cell>
          <cell r="J56">
            <v>0</v>
          </cell>
        </row>
        <row r="57">
          <cell r="F57">
            <v>521</v>
          </cell>
          <cell r="G57" t="str">
            <v>Робне резерве</v>
          </cell>
          <cell r="J57">
            <v>0</v>
          </cell>
        </row>
        <row r="58">
          <cell r="F58">
            <v>522</v>
          </cell>
          <cell r="G58" t="str">
            <v>Залихе производње</v>
          </cell>
          <cell r="J58">
            <v>0</v>
          </cell>
        </row>
        <row r="59">
          <cell r="F59">
            <v>523</v>
          </cell>
          <cell r="G59" t="str">
            <v>Залихе робе за даљу продају</v>
          </cell>
          <cell r="J59">
            <v>0</v>
          </cell>
        </row>
        <row r="60">
          <cell r="F60">
            <v>531</v>
          </cell>
          <cell r="G60" t="str">
            <v>Драгоцености</v>
          </cell>
          <cell r="J60">
            <v>0</v>
          </cell>
        </row>
        <row r="61">
          <cell r="F61">
            <v>541</v>
          </cell>
          <cell r="G61" t="str">
            <v>Земљиште</v>
          </cell>
          <cell r="J61">
            <v>0</v>
          </cell>
        </row>
        <row r="62">
          <cell r="F62">
            <v>542</v>
          </cell>
          <cell r="G62" t="str">
            <v>Рудна богатства</v>
          </cell>
          <cell r="J62">
            <v>0</v>
          </cell>
        </row>
        <row r="63">
          <cell r="F63">
            <v>543</v>
          </cell>
          <cell r="G63" t="str">
            <v>Шуме и воде</v>
          </cell>
          <cell r="J63">
            <v>0</v>
          </cell>
        </row>
        <row r="64">
          <cell r="F64">
            <v>551</v>
          </cell>
          <cell r="G64" t="str">
            <v>Нефинансијска имовина која се финансира из средстава за реализацију националног инвестиционог плана</v>
          </cell>
          <cell r="J64">
            <v>0</v>
          </cell>
        </row>
        <row r="65">
          <cell r="F65">
            <v>611</v>
          </cell>
          <cell r="G65" t="str">
            <v>Отплата главнице домаћим кредиторима</v>
          </cell>
          <cell r="J65">
            <v>0</v>
          </cell>
        </row>
        <row r="66">
          <cell r="F66">
            <v>620</v>
          </cell>
          <cell r="G66" t="str">
            <v>Набавка финансијске имовине</v>
          </cell>
          <cell r="J66">
            <v>0</v>
          </cell>
        </row>
        <row r="67">
          <cell r="G67" t="str">
            <v>Извори финансирања за функцију 110:</v>
          </cell>
        </row>
        <row r="68">
          <cell r="F68" t="str">
            <v>01</v>
          </cell>
          <cell r="G68" t="str">
            <v>Приходи из буџета</v>
          </cell>
          <cell r="H68">
            <v>0</v>
          </cell>
          <cell r="J68">
            <v>0</v>
          </cell>
        </row>
        <row r="69">
          <cell r="F69" t="str">
            <v>02</v>
          </cell>
          <cell r="G69" t="str">
            <v>Трансфери између корисника на истом нивоу</v>
          </cell>
          <cell r="J69">
            <v>0</v>
          </cell>
        </row>
        <row r="70">
          <cell r="F70" t="str">
            <v>03</v>
          </cell>
          <cell r="G70" t="str">
            <v>Социјални доприноси</v>
          </cell>
          <cell r="J70">
            <v>0</v>
          </cell>
        </row>
        <row r="71">
          <cell r="F71" t="str">
            <v>04</v>
          </cell>
          <cell r="G71" t="str">
            <v>Сопствени приходи буџетских корисника</v>
          </cell>
          <cell r="J71">
            <v>0</v>
          </cell>
        </row>
        <row r="72">
          <cell r="F72" t="str">
            <v>05</v>
          </cell>
          <cell r="G72" t="str">
            <v>Донације од иностраних земаља</v>
          </cell>
          <cell r="J72">
            <v>0</v>
          </cell>
        </row>
        <row r="73">
          <cell r="F73" t="str">
            <v>06</v>
          </cell>
          <cell r="G73" t="str">
            <v>Донације од међународних организација</v>
          </cell>
          <cell r="J73">
            <v>0</v>
          </cell>
        </row>
        <row r="74">
          <cell r="F74" t="str">
            <v>07</v>
          </cell>
          <cell r="G74" t="str">
            <v>Донације од осталих нивоа власти</v>
          </cell>
          <cell r="J74">
            <v>0</v>
          </cell>
        </row>
        <row r="75">
          <cell r="F75" t="str">
            <v>08</v>
          </cell>
          <cell r="G75" t="str">
            <v>Донације од невладиних организација и појединаца</v>
          </cell>
          <cell r="J75">
            <v>0</v>
          </cell>
        </row>
        <row r="76">
          <cell r="F76" t="str">
            <v>09</v>
          </cell>
          <cell r="G76" t="str">
            <v>Примања од продаје нефинансијске имовине</v>
          </cell>
          <cell r="J76">
            <v>0</v>
          </cell>
        </row>
        <row r="77">
          <cell r="F77" t="str">
            <v>10</v>
          </cell>
          <cell r="G77" t="str">
            <v>Примања од домаћих задуживања</v>
          </cell>
          <cell r="J77">
            <v>0</v>
          </cell>
        </row>
        <row r="78">
          <cell r="F78" t="str">
            <v>11</v>
          </cell>
          <cell r="G78" t="str">
            <v>Примања од иностраних задуживања</v>
          </cell>
          <cell r="J78">
            <v>0</v>
          </cell>
        </row>
        <row r="79">
          <cell r="F79" t="str">
            <v>12</v>
          </cell>
          <cell r="G79" t="str">
            <v>Примања од отплате датих кредита и продаје финансијске имовине</v>
          </cell>
          <cell r="J79">
            <v>0</v>
          </cell>
        </row>
        <row r="80">
          <cell r="F80" t="str">
            <v>13</v>
          </cell>
          <cell r="G80" t="str">
            <v>Нераспоређени вишак прихода из ранијих година</v>
          </cell>
          <cell r="J80">
            <v>0</v>
          </cell>
        </row>
        <row r="81">
          <cell r="F81" t="str">
            <v>14</v>
          </cell>
          <cell r="G81" t="str">
            <v>Неутрошена средства од приватизације из претходних година</v>
          </cell>
          <cell r="J81">
            <v>0</v>
          </cell>
        </row>
        <row r="82">
          <cell r="F82" t="str">
            <v>15</v>
          </cell>
          <cell r="G82" t="str">
            <v>Неутрошена средства донација из претходних година</v>
          </cell>
          <cell r="J82">
            <v>0</v>
          </cell>
        </row>
        <row r="83">
          <cell r="F83" t="str">
            <v>16</v>
          </cell>
          <cell r="G83" t="str">
            <v>Родитељски динар за ваннаставне активности</v>
          </cell>
          <cell r="J83">
            <v>0</v>
          </cell>
        </row>
        <row r="84">
          <cell r="G84" t="str">
            <v>Функција 110:</v>
          </cell>
          <cell r="H84">
            <v>0</v>
          </cell>
          <cell r="I84">
            <v>0</v>
          </cell>
          <cell r="J84">
            <v>0</v>
          </cell>
        </row>
        <row r="85">
          <cell r="G85" t="str">
            <v>Извори финансирања за програмску активност 0602-0001:</v>
          </cell>
        </row>
        <row r="86">
          <cell r="F86" t="str">
            <v>01</v>
          </cell>
          <cell r="G86" t="str">
            <v>Приходи из буџета</v>
          </cell>
          <cell r="H86">
            <v>0</v>
          </cell>
          <cell r="J86">
            <v>0</v>
          </cell>
        </row>
        <row r="87">
          <cell r="F87" t="str">
            <v>02</v>
          </cell>
          <cell r="G87" t="str">
            <v>Трансфери између корисника на истом нивоу</v>
          </cell>
          <cell r="J87">
            <v>0</v>
          </cell>
        </row>
        <row r="88">
          <cell r="F88" t="str">
            <v>03</v>
          </cell>
          <cell r="G88" t="str">
            <v>Социјални доприноси</v>
          </cell>
          <cell r="J88">
            <v>0</v>
          </cell>
        </row>
        <row r="89">
          <cell r="F89" t="str">
            <v>04</v>
          </cell>
          <cell r="G89" t="str">
            <v>Сопствени приходи буџетских корисника</v>
          </cell>
          <cell r="J89">
            <v>0</v>
          </cell>
        </row>
        <row r="90">
          <cell r="F90" t="str">
            <v>05</v>
          </cell>
          <cell r="G90" t="str">
            <v>Донације од иностраних земаља</v>
          </cell>
          <cell r="J90">
            <v>0</v>
          </cell>
        </row>
        <row r="91">
          <cell r="F91" t="str">
            <v>06</v>
          </cell>
          <cell r="G91" t="str">
            <v>Донације од међународних организација</v>
          </cell>
          <cell r="J91">
            <v>0</v>
          </cell>
        </row>
        <row r="92">
          <cell r="F92" t="str">
            <v>07</v>
          </cell>
          <cell r="G92" t="str">
            <v>Донације од осталих нивоа власти</v>
          </cell>
          <cell r="J92">
            <v>0</v>
          </cell>
        </row>
        <row r="93">
          <cell r="F93" t="str">
            <v>08</v>
          </cell>
          <cell r="G93" t="str">
            <v>Донације од невладиних организација и појединаца</v>
          </cell>
          <cell r="J93">
            <v>0</v>
          </cell>
        </row>
        <row r="94">
          <cell r="F94" t="str">
            <v>09</v>
          </cell>
          <cell r="G94" t="str">
            <v>Примања од продаје нефинансијске имовине</v>
          </cell>
          <cell r="J94">
            <v>0</v>
          </cell>
        </row>
        <row r="95">
          <cell r="F95" t="str">
            <v>10</v>
          </cell>
          <cell r="G95" t="str">
            <v>Примања од домаћих задуживања</v>
          </cell>
          <cell r="J95">
            <v>0</v>
          </cell>
        </row>
        <row r="96">
          <cell r="F96" t="str">
            <v>11</v>
          </cell>
          <cell r="G96" t="str">
            <v>Примања од иностраних задуживања</v>
          </cell>
          <cell r="J96">
            <v>0</v>
          </cell>
        </row>
        <row r="97">
          <cell r="F97" t="str">
            <v>12</v>
          </cell>
          <cell r="G97" t="str">
            <v>Примања од отплате датих кредита и продаје финансијске имовине</v>
          </cell>
          <cell r="J97">
            <v>0</v>
          </cell>
        </row>
        <row r="98">
          <cell r="F98" t="str">
            <v>13</v>
          </cell>
          <cell r="G98" t="str">
            <v>Нераспоређени вишак прихода из ранијих година</v>
          </cell>
          <cell r="J98">
            <v>0</v>
          </cell>
        </row>
        <row r="99">
          <cell r="F99" t="str">
            <v>14</v>
          </cell>
          <cell r="G99" t="str">
            <v>Неутрошена средства од приватизације из претходних година</v>
          </cell>
          <cell r="J99">
            <v>0</v>
          </cell>
        </row>
        <row r="100">
          <cell r="F100" t="str">
            <v>15</v>
          </cell>
          <cell r="G100" t="str">
            <v>Неутрошена средства донација из претходних година</v>
          </cell>
          <cell r="J100">
            <v>0</v>
          </cell>
        </row>
        <row r="101">
          <cell r="F101" t="str">
            <v>16</v>
          </cell>
          <cell r="G101" t="str">
            <v>Родитељски динар за ваннаставне активности</v>
          </cell>
          <cell r="J101">
            <v>0</v>
          </cell>
        </row>
        <row r="102">
          <cell r="G102" t="str">
            <v>Свега за програмску активност 0602-0001:</v>
          </cell>
          <cell r="H102">
            <v>0</v>
          </cell>
          <cell r="I102">
            <v>0</v>
          </cell>
          <cell r="J102">
            <v>0</v>
          </cell>
        </row>
        <row r="104">
          <cell r="C104" t="str">
            <v>0602-П1</v>
          </cell>
          <cell r="G104" t="str">
            <v xml:space="preserve">Прослава Дана особођења Града </v>
          </cell>
        </row>
        <row r="105">
          <cell r="D105">
            <v>110</v>
          </cell>
          <cell r="G105" t="str">
            <v>Извршни и законодавни органи, финансијски и фискални послови и спољни послови</v>
          </cell>
        </row>
        <row r="106">
          <cell r="F106">
            <v>411</v>
          </cell>
          <cell r="G106" t="str">
            <v>Плате, додаци и накнаде запослених (зараде)</v>
          </cell>
          <cell r="J106">
            <v>0</v>
          </cell>
        </row>
        <row r="107">
          <cell r="F107">
            <v>412</v>
          </cell>
          <cell r="G107" t="str">
            <v>Социјални доприноси на терет послодавца</v>
          </cell>
          <cell r="J107">
            <v>0</v>
          </cell>
        </row>
        <row r="108">
          <cell r="F108">
            <v>413</v>
          </cell>
          <cell r="G108" t="str">
            <v>Накнаде у натури</v>
          </cell>
          <cell r="J108">
            <v>0</v>
          </cell>
        </row>
        <row r="109">
          <cell r="F109">
            <v>414</v>
          </cell>
          <cell r="G109" t="str">
            <v>Социјална давања запосленима</v>
          </cell>
          <cell r="J109">
            <v>0</v>
          </cell>
        </row>
        <row r="110">
          <cell r="F110">
            <v>415</v>
          </cell>
          <cell r="G110" t="str">
            <v>Накнаде трошкова за запослене</v>
          </cell>
          <cell r="J110">
            <v>0</v>
          </cell>
        </row>
        <row r="111">
          <cell r="F111">
            <v>416</v>
          </cell>
          <cell r="G111" t="str">
            <v>Награде запосленима и остали посебни расходи</v>
          </cell>
          <cell r="J111">
            <v>0</v>
          </cell>
        </row>
        <row r="112">
          <cell r="F112">
            <v>417</v>
          </cell>
          <cell r="G112" t="str">
            <v>Посланички додатак</v>
          </cell>
          <cell r="J112">
            <v>0</v>
          </cell>
        </row>
        <row r="113">
          <cell r="F113">
            <v>418</v>
          </cell>
          <cell r="G113" t="str">
            <v>Судијски додатак.</v>
          </cell>
          <cell r="J113">
            <v>0</v>
          </cell>
        </row>
        <row r="114">
          <cell r="F114">
            <v>421</v>
          </cell>
          <cell r="G114" t="str">
            <v>Стални трошкови</v>
          </cell>
          <cell r="J114">
            <v>0</v>
          </cell>
        </row>
        <row r="115">
          <cell r="F115">
            <v>422</v>
          </cell>
          <cell r="G115" t="str">
            <v>Трошкови путовања</v>
          </cell>
          <cell r="J115">
            <v>0</v>
          </cell>
        </row>
        <row r="116">
          <cell r="F116">
            <v>423</v>
          </cell>
          <cell r="G116" t="str">
            <v>Услуге по уговору</v>
          </cell>
          <cell r="J116">
            <v>0</v>
          </cell>
        </row>
        <row r="117">
          <cell r="F117">
            <v>424</v>
          </cell>
          <cell r="G117" t="str">
            <v>Специјализоване услуге</v>
          </cell>
          <cell r="J117">
            <v>0</v>
          </cell>
        </row>
        <row r="118">
          <cell r="F118">
            <v>425</v>
          </cell>
          <cell r="G118" t="str">
            <v>Текуће поправке и одржавање</v>
          </cell>
          <cell r="J118">
            <v>0</v>
          </cell>
        </row>
        <row r="119">
          <cell r="F119">
            <v>426</v>
          </cell>
          <cell r="G119" t="str">
            <v>Материјал</v>
          </cell>
          <cell r="J119">
            <v>0</v>
          </cell>
        </row>
        <row r="120">
          <cell r="F120">
            <v>431</v>
          </cell>
          <cell r="G120" t="str">
            <v>Амортизација некретнина и опреме</v>
          </cell>
          <cell r="J120">
            <v>0</v>
          </cell>
        </row>
        <row r="121">
          <cell r="F121">
            <v>432</v>
          </cell>
          <cell r="G121" t="str">
            <v>Амортизација култивисане имовине</v>
          </cell>
          <cell r="J121">
            <v>0</v>
          </cell>
        </row>
        <row r="122">
          <cell r="F122">
            <v>433</v>
          </cell>
          <cell r="G122" t="str">
            <v>Употреба драгоцености</v>
          </cell>
          <cell r="J122">
            <v>0</v>
          </cell>
        </row>
        <row r="123">
          <cell r="F123">
            <v>434</v>
          </cell>
          <cell r="G123" t="str">
            <v>Употреба природне имовине</v>
          </cell>
          <cell r="J123">
            <v>0</v>
          </cell>
        </row>
        <row r="124">
          <cell r="F124">
            <v>435</v>
          </cell>
          <cell r="G124" t="str">
            <v>Амортизација нематеријалне имовине</v>
          </cell>
          <cell r="J124">
            <v>0</v>
          </cell>
        </row>
        <row r="125">
          <cell r="F125">
            <v>441</v>
          </cell>
          <cell r="G125" t="str">
            <v>Отплата домаћих камата</v>
          </cell>
          <cell r="J125">
            <v>0</v>
          </cell>
        </row>
        <row r="126">
          <cell r="F126">
            <v>442</v>
          </cell>
          <cell r="G126" t="str">
            <v>Отплата страних камата</v>
          </cell>
          <cell r="J126">
            <v>0</v>
          </cell>
        </row>
        <row r="127">
          <cell r="F127">
            <v>443</v>
          </cell>
          <cell r="G127" t="str">
            <v>Отплата камата по гаранцијама</v>
          </cell>
          <cell r="J127">
            <v>0</v>
          </cell>
        </row>
        <row r="128">
          <cell r="F128">
            <v>444</v>
          </cell>
          <cell r="G128" t="str">
            <v>Пратећи трошкови задуживања</v>
          </cell>
          <cell r="J128">
            <v>0</v>
          </cell>
        </row>
        <row r="129">
          <cell r="F129">
            <v>4511</v>
          </cell>
          <cell r="G12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29">
            <v>0</v>
          </cell>
        </row>
        <row r="130">
          <cell r="F130">
            <v>4512</v>
          </cell>
          <cell r="G13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30">
            <v>0</v>
          </cell>
        </row>
        <row r="131">
          <cell r="F131">
            <v>452</v>
          </cell>
          <cell r="G131" t="str">
            <v>Субвенције приватним финансијским институцијама</v>
          </cell>
          <cell r="J131">
            <v>0</v>
          </cell>
        </row>
        <row r="132">
          <cell r="F132">
            <v>453</v>
          </cell>
          <cell r="G132" t="str">
            <v>Субвенције јавним финансијским институцијама</v>
          </cell>
          <cell r="J132">
            <v>0</v>
          </cell>
        </row>
        <row r="133">
          <cell r="F133">
            <v>454</v>
          </cell>
          <cell r="G133" t="str">
            <v>Субвенције приватним предузећима</v>
          </cell>
          <cell r="J133">
            <v>0</v>
          </cell>
        </row>
        <row r="134">
          <cell r="F134">
            <v>461</v>
          </cell>
          <cell r="G134" t="str">
            <v>Донације страним владама</v>
          </cell>
          <cell r="J134">
            <v>0</v>
          </cell>
        </row>
        <row r="135">
          <cell r="F135">
            <v>462</v>
          </cell>
          <cell r="G135" t="str">
            <v>Донације и дотације међународним организацијама</v>
          </cell>
          <cell r="J135">
            <v>0</v>
          </cell>
        </row>
        <row r="136">
          <cell r="F136">
            <v>4631</v>
          </cell>
          <cell r="G136" t="str">
            <v>Текући трансфери осталим нивоима власти</v>
          </cell>
          <cell r="J136">
            <v>0</v>
          </cell>
        </row>
        <row r="137">
          <cell r="F137">
            <v>4632</v>
          </cell>
          <cell r="G137" t="str">
            <v>Капитални трансфери осталим нивоима власти</v>
          </cell>
          <cell r="J137">
            <v>0</v>
          </cell>
        </row>
        <row r="138">
          <cell r="F138">
            <v>464</v>
          </cell>
          <cell r="G138" t="str">
            <v>Дотације организацијама обавезног социјалног осигурања</v>
          </cell>
          <cell r="J138">
            <v>0</v>
          </cell>
        </row>
        <row r="139">
          <cell r="F139">
            <v>465</v>
          </cell>
          <cell r="G139" t="str">
            <v>Остале донације, дотације и трансфери</v>
          </cell>
          <cell r="J139">
            <v>0</v>
          </cell>
        </row>
        <row r="140">
          <cell r="F140">
            <v>472</v>
          </cell>
          <cell r="G140" t="str">
            <v>Накнаде за социјалну заштиту из буџета</v>
          </cell>
          <cell r="J140">
            <v>0</v>
          </cell>
        </row>
        <row r="141">
          <cell r="F141">
            <v>481</v>
          </cell>
          <cell r="G141" t="str">
            <v>Дотације невладиним организацијама</v>
          </cell>
          <cell r="J141">
            <v>0</v>
          </cell>
        </row>
        <row r="142">
          <cell r="F142">
            <v>482</v>
          </cell>
          <cell r="G142" t="str">
            <v>Порези, обавезне таксе, казне и пенали</v>
          </cell>
          <cell r="J142">
            <v>0</v>
          </cell>
        </row>
        <row r="143">
          <cell r="F143">
            <v>483</v>
          </cell>
          <cell r="G143" t="str">
            <v>Новчане казне и пенали по решењу судова</v>
          </cell>
          <cell r="J143">
            <v>0</v>
          </cell>
        </row>
        <row r="144">
          <cell r="F144">
            <v>484</v>
          </cell>
          <cell r="G144" t="str">
            <v>Накнада штете за повреде или штету насталу услед елементарних непогода или других природних узрока</v>
          </cell>
          <cell r="J144">
            <v>0</v>
          </cell>
        </row>
        <row r="145">
          <cell r="F145">
            <v>485</v>
          </cell>
          <cell r="G145" t="str">
            <v>Накнада штете за повреде или штету нанету од стране државних органа</v>
          </cell>
          <cell r="J145">
            <v>0</v>
          </cell>
        </row>
        <row r="146">
          <cell r="F146">
            <v>489</v>
          </cell>
          <cell r="G146" t="str">
            <v>Расходи који се финансирају из средстава за реализацију националног инвестиционог плана</v>
          </cell>
          <cell r="J146">
            <v>0</v>
          </cell>
        </row>
        <row r="147">
          <cell r="F147">
            <v>494</v>
          </cell>
          <cell r="G147" t="str">
            <v>Административни трансфери из буџета - Текући расходи</v>
          </cell>
          <cell r="J147">
            <v>0</v>
          </cell>
        </row>
        <row r="148">
          <cell r="F148">
            <v>495</v>
          </cell>
          <cell r="G148" t="str">
            <v>Административни трансфери из буџета - Издаци за нефинансијску имовину</v>
          </cell>
          <cell r="J148">
            <v>0</v>
          </cell>
        </row>
        <row r="149">
          <cell r="F149">
            <v>496</v>
          </cell>
          <cell r="G149" t="str">
            <v>Административни трансфери из буџета - Издаци за отплату главнице и набавку финансијске имовине</v>
          </cell>
          <cell r="J149">
            <v>0</v>
          </cell>
        </row>
        <row r="150">
          <cell r="F150">
            <v>499</v>
          </cell>
          <cell r="G150" t="str">
            <v>Административни трансфери из буџета - Средства резерве</v>
          </cell>
          <cell r="J150">
            <v>0</v>
          </cell>
        </row>
        <row r="151">
          <cell r="F151">
            <v>511</v>
          </cell>
          <cell r="G151" t="str">
            <v>Зграде и грађевински објекти</v>
          </cell>
          <cell r="J151">
            <v>0</v>
          </cell>
        </row>
        <row r="152">
          <cell r="F152">
            <v>512</v>
          </cell>
          <cell r="G152" t="str">
            <v>Машине и опрема</v>
          </cell>
          <cell r="J152">
            <v>0</v>
          </cell>
        </row>
        <row r="153">
          <cell r="F153">
            <v>513</v>
          </cell>
          <cell r="G153" t="str">
            <v>Остале некретнине и опрема</v>
          </cell>
          <cell r="J153">
            <v>0</v>
          </cell>
        </row>
        <row r="154">
          <cell r="F154">
            <v>514</v>
          </cell>
          <cell r="G154" t="str">
            <v>Култивисана имовина</v>
          </cell>
          <cell r="J154">
            <v>0</v>
          </cell>
        </row>
        <row r="155">
          <cell r="F155">
            <v>515</v>
          </cell>
          <cell r="G155" t="str">
            <v>Нематеријална имовина</v>
          </cell>
          <cell r="J155">
            <v>0</v>
          </cell>
        </row>
        <row r="156">
          <cell r="F156">
            <v>521</v>
          </cell>
          <cell r="G156" t="str">
            <v>Робне резерве</v>
          </cell>
          <cell r="J156">
            <v>0</v>
          </cell>
        </row>
        <row r="157">
          <cell r="F157">
            <v>522</v>
          </cell>
          <cell r="G157" t="str">
            <v>Залихе производње</v>
          </cell>
          <cell r="J157">
            <v>0</v>
          </cell>
        </row>
        <row r="158">
          <cell r="F158">
            <v>523</v>
          </cell>
          <cell r="G158" t="str">
            <v>Залихе робе за даљу продају</v>
          </cell>
          <cell r="J158">
            <v>0</v>
          </cell>
        </row>
        <row r="159">
          <cell r="F159">
            <v>531</v>
          </cell>
          <cell r="G159" t="str">
            <v>Драгоцености</v>
          </cell>
          <cell r="J159">
            <v>0</v>
          </cell>
        </row>
        <row r="160">
          <cell r="F160">
            <v>541</v>
          </cell>
          <cell r="G160" t="str">
            <v>Земљиште</v>
          </cell>
          <cell r="J160">
            <v>0</v>
          </cell>
        </row>
        <row r="161">
          <cell r="F161">
            <v>542</v>
          </cell>
          <cell r="G161" t="str">
            <v>Рудна богатства</v>
          </cell>
          <cell r="J161">
            <v>0</v>
          </cell>
        </row>
        <row r="162">
          <cell r="F162">
            <v>543</v>
          </cell>
          <cell r="G162" t="str">
            <v>Шуме и воде</v>
          </cell>
          <cell r="J162">
            <v>0</v>
          </cell>
        </row>
        <row r="163">
          <cell r="F163">
            <v>551</v>
          </cell>
          <cell r="G163" t="str">
            <v>Нефинансијска имовина која се финансира из средстава за реализацију националног инвестиционог плана</v>
          </cell>
          <cell r="J163">
            <v>0</v>
          </cell>
        </row>
        <row r="164">
          <cell r="F164">
            <v>611</v>
          </cell>
          <cell r="G164" t="str">
            <v>Отплата главнице домаћим кредиторима</v>
          </cell>
          <cell r="J164">
            <v>0</v>
          </cell>
        </row>
        <row r="165">
          <cell r="F165">
            <v>620</v>
          </cell>
          <cell r="G165" t="str">
            <v>Набавка финансијске имовине</v>
          </cell>
          <cell r="J165">
            <v>0</v>
          </cell>
        </row>
        <row r="166">
          <cell r="G166" t="str">
            <v>Извори финансирања за функцију 110:</v>
          </cell>
        </row>
        <row r="167">
          <cell r="F167" t="str">
            <v>01</v>
          </cell>
          <cell r="G167" t="str">
            <v>Приходи из буџета</v>
          </cell>
          <cell r="H167">
            <v>0</v>
          </cell>
          <cell r="J167">
            <v>0</v>
          </cell>
        </row>
        <row r="168">
          <cell r="F168" t="str">
            <v>02</v>
          </cell>
          <cell r="G168" t="str">
            <v>Трансфери између корисника на истом нивоу</v>
          </cell>
          <cell r="J168">
            <v>0</v>
          </cell>
        </row>
        <row r="169">
          <cell r="F169" t="str">
            <v>03</v>
          </cell>
          <cell r="G169" t="str">
            <v>Социјални доприноси</v>
          </cell>
          <cell r="J169">
            <v>0</v>
          </cell>
        </row>
        <row r="170">
          <cell r="F170" t="str">
            <v>04</v>
          </cell>
          <cell r="G170" t="str">
            <v>Сопствени приходи буџетских корисника</v>
          </cell>
          <cell r="J170">
            <v>0</v>
          </cell>
        </row>
        <row r="171">
          <cell r="F171" t="str">
            <v>05</v>
          </cell>
          <cell r="G171" t="str">
            <v>Донације од иностраних земаља</v>
          </cell>
          <cell r="J171">
            <v>0</v>
          </cell>
        </row>
        <row r="172">
          <cell r="F172" t="str">
            <v>06</v>
          </cell>
          <cell r="G172" t="str">
            <v>Донације од међународних организација</v>
          </cell>
          <cell r="J172">
            <v>0</v>
          </cell>
        </row>
        <row r="173">
          <cell r="F173" t="str">
            <v>07</v>
          </cell>
          <cell r="G173" t="str">
            <v>Донације од осталих нивоа власти</v>
          </cell>
          <cell r="J173">
            <v>0</v>
          </cell>
        </row>
        <row r="174">
          <cell r="F174" t="str">
            <v>08</v>
          </cell>
          <cell r="G174" t="str">
            <v>Донације од невладиних организација и појединаца</v>
          </cell>
          <cell r="J174">
            <v>0</v>
          </cell>
        </row>
        <row r="175">
          <cell r="F175" t="str">
            <v>09</v>
          </cell>
          <cell r="G175" t="str">
            <v>Примања од продаје нефинансијске имовине</v>
          </cell>
          <cell r="J175">
            <v>0</v>
          </cell>
        </row>
        <row r="176">
          <cell r="F176" t="str">
            <v>10</v>
          </cell>
          <cell r="G176" t="str">
            <v>Примања од домаћих задуживања</v>
          </cell>
          <cell r="J176">
            <v>0</v>
          </cell>
        </row>
        <row r="177">
          <cell r="F177" t="str">
            <v>11</v>
          </cell>
          <cell r="G177" t="str">
            <v>Примања од иностраних задуживања</v>
          </cell>
          <cell r="J177">
            <v>0</v>
          </cell>
        </row>
        <row r="178">
          <cell r="F178" t="str">
            <v>12</v>
          </cell>
          <cell r="G178" t="str">
            <v>Примања од отплате датих кредита и продаје финансијске имовине</v>
          </cell>
          <cell r="J178">
            <v>0</v>
          </cell>
        </row>
        <row r="179">
          <cell r="F179" t="str">
            <v>13</v>
          </cell>
          <cell r="G179" t="str">
            <v>Нераспоређени вишак прихода из ранијих година</v>
          </cell>
          <cell r="J179">
            <v>0</v>
          </cell>
        </row>
        <row r="180">
          <cell r="F180" t="str">
            <v>14</v>
          </cell>
          <cell r="G180" t="str">
            <v>Неутрошена средства од приватизације из претходних година</v>
          </cell>
          <cell r="J180">
            <v>0</v>
          </cell>
        </row>
        <row r="181">
          <cell r="F181" t="str">
            <v>15</v>
          </cell>
          <cell r="G181" t="str">
            <v>Неутрошена средства донација из претходних година</v>
          </cell>
          <cell r="J181">
            <v>0</v>
          </cell>
        </row>
        <row r="182">
          <cell r="F182" t="str">
            <v>16</v>
          </cell>
          <cell r="G182" t="str">
            <v>Родитељски динар за ваннаставне активности</v>
          </cell>
          <cell r="J182">
            <v>0</v>
          </cell>
        </row>
        <row r="183">
          <cell r="G183" t="str">
            <v>Функција 110:</v>
          </cell>
          <cell r="H183">
            <v>0</v>
          </cell>
          <cell r="I183">
            <v>0</v>
          </cell>
          <cell r="J183">
            <v>0</v>
          </cell>
        </row>
        <row r="184">
          <cell r="G184" t="str">
            <v>Извори финансирања за пројекат 0602-П1:</v>
          </cell>
        </row>
        <row r="185">
          <cell r="F185" t="str">
            <v>01</v>
          </cell>
          <cell r="G185" t="str">
            <v>Приходи из буџета</v>
          </cell>
          <cell r="H185">
            <v>0</v>
          </cell>
          <cell r="J185">
            <v>0</v>
          </cell>
        </row>
        <row r="186">
          <cell r="F186" t="str">
            <v>02</v>
          </cell>
          <cell r="G186" t="str">
            <v>Трансфери између корисника на истом нивоу</v>
          </cell>
          <cell r="J186">
            <v>0</v>
          </cell>
        </row>
        <row r="187">
          <cell r="F187" t="str">
            <v>03</v>
          </cell>
          <cell r="G187" t="str">
            <v>Социјални доприноси</v>
          </cell>
          <cell r="J187">
            <v>0</v>
          </cell>
        </row>
        <row r="188">
          <cell r="F188" t="str">
            <v>04</v>
          </cell>
          <cell r="G188" t="str">
            <v>Сопствени приходи буџетских корисника</v>
          </cell>
          <cell r="J188">
            <v>0</v>
          </cell>
        </row>
        <row r="189">
          <cell r="F189" t="str">
            <v>05</v>
          </cell>
          <cell r="G189" t="str">
            <v>Донације од иностраних земаља</v>
          </cell>
          <cell r="J189">
            <v>0</v>
          </cell>
        </row>
        <row r="190">
          <cell r="F190" t="str">
            <v>06</v>
          </cell>
          <cell r="G190" t="str">
            <v>Донације од међународних организација</v>
          </cell>
          <cell r="J190">
            <v>0</v>
          </cell>
        </row>
        <row r="191">
          <cell r="F191" t="str">
            <v>07</v>
          </cell>
          <cell r="G191" t="str">
            <v>Донације од осталих нивоа власти</v>
          </cell>
          <cell r="J191">
            <v>0</v>
          </cell>
        </row>
        <row r="192">
          <cell r="F192" t="str">
            <v>08</v>
          </cell>
          <cell r="G192" t="str">
            <v>Донације од невладиних организација и појединаца</v>
          </cell>
          <cell r="J192">
            <v>0</v>
          </cell>
        </row>
        <row r="193">
          <cell r="F193" t="str">
            <v>09</v>
          </cell>
          <cell r="G193" t="str">
            <v>Примања од продаје нефинансијске имовине</v>
          </cell>
          <cell r="J193">
            <v>0</v>
          </cell>
        </row>
        <row r="194">
          <cell r="F194" t="str">
            <v>10</v>
          </cell>
          <cell r="G194" t="str">
            <v>Примања од домаћих задуживања</v>
          </cell>
          <cell r="J194">
            <v>0</v>
          </cell>
        </row>
        <row r="195">
          <cell r="F195" t="str">
            <v>11</v>
          </cell>
          <cell r="G195" t="str">
            <v>Примања од иностраних задуживања</v>
          </cell>
          <cell r="J195">
            <v>0</v>
          </cell>
        </row>
        <row r="196">
          <cell r="F196" t="str">
            <v>12</v>
          </cell>
          <cell r="G196" t="str">
            <v>Примања од отплате датих кредита и продаје финансијске имовине</v>
          </cell>
          <cell r="J196">
            <v>0</v>
          </cell>
        </row>
        <row r="197">
          <cell r="F197" t="str">
            <v>13</v>
          </cell>
          <cell r="G197" t="str">
            <v>Нераспоређени вишак прихода из ранијих година</v>
          </cell>
          <cell r="J197">
            <v>0</v>
          </cell>
        </row>
        <row r="198">
          <cell r="F198" t="str">
            <v>14</v>
          </cell>
          <cell r="G198" t="str">
            <v>Неутрошена средства од приватизације из претходних година</v>
          </cell>
          <cell r="J198">
            <v>0</v>
          </cell>
        </row>
        <row r="199">
          <cell r="F199" t="str">
            <v>15</v>
          </cell>
          <cell r="G199" t="str">
            <v>Неутрошена средства донација из претходних година</v>
          </cell>
          <cell r="J199">
            <v>0</v>
          </cell>
        </row>
        <row r="200">
          <cell r="F200" t="str">
            <v>16</v>
          </cell>
          <cell r="G200" t="str">
            <v>Родитељски динар за ваннаставне активности</v>
          </cell>
          <cell r="J200">
            <v>0</v>
          </cell>
        </row>
        <row r="201">
          <cell r="G201" t="str">
            <v>Свега за пројекат 0602-П1:</v>
          </cell>
          <cell r="H201">
            <v>0</v>
          </cell>
          <cell r="I201">
            <v>0</v>
          </cell>
          <cell r="J201">
            <v>0</v>
          </cell>
        </row>
        <row r="203">
          <cell r="C203" t="str">
            <v>0602-П2</v>
          </cell>
          <cell r="G203" t="str">
            <v>Прослава Градске славе - Света Тројица</v>
          </cell>
        </row>
        <row r="204">
          <cell r="D204">
            <v>110</v>
          </cell>
          <cell r="G204" t="str">
            <v>Извршни и законодавни органи, финансијски и фискални послови и спољни послови</v>
          </cell>
        </row>
        <row r="205">
          <cell r="F205">
            <v>411</v>
          </cell>
          <cell r="G205" t="str">
            <v>Плате, додаци и накнаде запослених (зараде)</v>
          </cell>
          <cell r="J205">
            <v>0</v>
          </cell>
        </row>
        <row r="206">
          <cell r="F206">
            <v>412</v>
          </cell>
          <cell r="G206" t="str">
            <v>Социјални доприноси на терет послодавца</v>
          </cell>
          <cell r="J206">
            <v>0</v>
          </cell>
        </row>
        <row r="207">
          <cell r="F207">
            <v>413</v>
          </cell>
          <cell r="G207" t="str">
            <v>Накнаде у натури</v>
          </cell>
          <cell r="J207">
            <v>0</v>
          </cell>
        </row>
        <row r="208">
          <cell r="F208">
            <v>414</v>
          </cell>
          <cell r="G208" t="str">
            <v>Социјална давања запосленима</v>
          </cell>
          <cell r="J208">
            <v>0</v>
          </cell>
        </row>
        <row r="209">
          <cell r="F209">
            <v>415</v>
          </cell>
          <cell r="G209" t="str">
            <v>Накнаде трошкова за запослене</v>
          </cell>
          <cell r="J209">
            <v>0</v>
          </cell>
        </row>
        <row r="210">
          <cell r="F210">
            <v>416</v>
          </cell>
          <cell r="G210" t="str">
            <v>Награде запосленима и остали посебни расходи</v>
          </cell>
          <cell r="J210">
            <v>0</v>
          </cell>
        </row>
        <row r="211">
          <cell r="F211">
            <v>417</v>
          </cell>
          <cell r="G211" t="str">
            <v>Посланички додатак</v>
          </cell>
          <cell r="J211">
            <v>0</v>
          </cell>
        </row>
        <row r="212">
          <cell r="F212">
            <v>418</v>
          </cell>
          <cell r="G212" t="str">
            <v>Судијски додатак.</v>
          </cell>
          <cell r="J212">
            <v>0</v>
          </cell>
        </row>
        <row r="213">
          <cell r="F213">
            <v>421</v>
          </cell>
          <cell r="G213" t="str">
            <v>Стални трошкови</v>
          </cell>
          <cell r="J213">
            <v>0</v>
          </cell>
        </row>
        <row r="214">
          <cell r="F214">
            <v>422</v>
          </cell>
          <cell r="G214" t="str">
            <v>Трошкови путовања</v>
          </cell>
          <cell r="J214">
            <v>0</v>
          </cell>
        </row>
        <row r="215">
          <cell r="F215">
            <v>423</v>
          </cell>
          <cell r="G215" t="str">
            <v>Услуге по уговору</v>
          </cell>
          <cell r="J215">
            <v>0</v>
          </cell>
        </row>
        <row r="216">
          <cell r="F216">
            <v>424</v>
          </cell>
          <cell r="G216" t="str">
            <v>Специјализоване услуге</v>
          </cell>
          <cell r="J216">
            <v>0</v>
          </cell>
        </row>
        <row r="217">
          <cell r="F217">
            <v>425</v>
          </cell>
          <cell r="G217" t="str">
            <v>Текуће поправке и одржавање</v>
          </cell>
          <cell r="J217">
            <v>0</v>
          </cell>
        </row>
        <row r="218">
          <cell r="F218">
            <v>426</v>
          </cell>
          <cell r="G218" t="str">
            <v>Материјал</v>
          </cell>
          <cell r="J218">
            <v>0</v>
          </cell>
        </row>
        <row r="219">
          <cell r="F219">
            <v>431</v>
          </cell>
          <cell r="G219" t="str">
            <v>Амортизација некретнина и опреме</v>
          </cell>
          <cell r="J219">
            <v>0</v>
          </cell>
        </row>
        <row r="220">
          <cell r="F220">
            <v>432</v>
          </cell>
          <cell r="G220" t="str">
            <v>Амортизација култивисане имовине</v>
          </cell>
          <cell r="J220">
            <v>0</v>
          </cell>
        </row>
        <row r="221">
          <cell r="F221">
            <v>433</v>
          </cell>
          <cell r="G221" t="str">
            <v>Употреба драгоцености</v>
          </cell>
          <cell r="J221">
            <v>0</v>
          </cell>
        </row>
        <row r="222">
          <cell r="F222">
            <v>434</v>
          </cell>
          <cell r="G222" t="str">
            <v>Употреба природне имовине</v>
          </cell>
          <cell r="J222">
            <v>0</v>
          </cell>
        </row>
        <row r="223">
          <cell r="F223">
            <v>435</v>
          </cell>
          <cell r="G223" t="str">
            <v>Амортизација нематеријалне имовине</v>
          </cell>
          <cell r="J223">
            <v>0</v>
          </cell>
        </row>
        <row r="224">
          <cell r="F224">
            <v>441</v>
          </cell>
          <cell r="G224" t="str">
            <v>Отплата домаћих камата</v>
          </cell>
          <cell r="J224">
            <v>0</v>
          </cell>
        </row>
        <row r="225">
          <cell r="F225">
            <v>442</v>
          </cell>
          <cell r="G225" t="str">
            <v>Отплата страних камата</v>
          </cell>
          <cell r="J225">
            <v>0</v>
          </cell>
        </row>
        <row r="226">
          <cell r="F226">
            <v>443</v>
          </cell>
          <cell r="G226" t="str">
            <v>Отплата камата по гаранцијама</v>
          </cell>
          <cell r="J226">
            <v>0</v>
          </cell>
        </row>
        <row r="227">
          <cell r="F227">
            <v>444</v>
          </cell>
          <cell r="G227" t="str">
            <v>Пратећи трошкови задуживања</v>
          </cell>
          <cell r="J227">
            <v>0</v>
          </cell>
        </row>
        <row r="228">
          <cell r="F228">
            <v>4511</v>
          </cell>
          <cell r="G228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28">
            <v>0</v>
          </cell>
        </row>
        <row r="229">
          <cell r="F229">
            <v>4512</v>
          </cell>
          <cell r="G229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29">
            <v>0</v>
          </cell>
        </row>
        <row r="230">
          <cell r="F230">
            <v>452</v>
          </cell>
          <cell r="G230" t="str">
            <v>Субвенције приватним финансијским институцијама</v>
          </cell>
          <cell r="J230">
            <v>0</v>
          </cell>
        </row>
        <row r="231">
          <cell r="F231">
            <v>453</v>
          </cell>
          <cell r="G231" t="str">
            <v>Субвенције јавним финансијским институцијама</v>
          </cell>
          <cell r="J231">
            <v>0</v>
          </cell>
        </row>
        <row r="232">
          <cell r="F232">
            <v>454</v>
          </cell>
          <cell r="G232" t="str">
            <v>Субвенције приватним предузећима</v>
          </cell>
          <cell r="J232">
            <v>0</v>
          </cell>
        </row>
        <row r="233">
          <cell r="F233">
            <v>461</v>
          </cell>
          <cell r="G233" t="str">
            <v>Донације страним владама</v>
          </cell>
          <cell r="J233">
            <v>0</v>
          </cell>
        </row>
        <row r="234">
          <cell r="F234">
            <v>462</v>
          </cell>
          <cell r="G234" t="str">
            <v>Донације и дотације међународним организацијама</v>
          </cell>
          <cell r="J234">
            <v>0</v>
          </cell>
        </row>
        <row r="235">
          <cell r="F235">
            <v>4631</v>
          </cell>
          <cell r="G235" t="str">
            <v>Текући трансфери осталим нивоима власти</v>
          </cell>
          <cell r="J235">
            <v>0</v>
          </cell>
        </row>
        <row r="236">
          <cell r="F236">
            <v>4632</v>
          </cell>
          <cell r="G236" t="str">
            <v>Капитални трансфери осталим нивоима власти</v>
          </cell>
          <cell r="J236">
            <v>0</v>
          </cell>
        </row>
        <row r="237">
          <cell r="F237">
            <v>464</v>
          </cell>
          <cell r="G237" t="str">
            <v>Дотације организацијама обавезног социјалног осигурања</v>
          </cell>
          <cell r="J237">
            <v>0</v>
          </cell>
        </row>
        <row r="238">
          <cell r="F238">
            <v>465</v>
          </cell>
          <cell r="G238" t="str">
            <v>Остале донације, дотације и трансфери</v>
          </cell>
          <cell r="J238">
            <v>0</v>
          </cell>
        </row>
        <row r="239">
          <cell r="F239">
            <v>472</v>
          </cell>
          <cell r="G239" t="str">
            <v>Накнаде за социјалну заштиту из буџета</v>
          </cell>
          <cell r="J239">
            <v>0</v>
          </cell>
        </row>
        <row r="240">
          <cell r="F240">
            <v>481</v>
          </cell>
          <cell r="G240" t="str">
            <v>Дотације невладиним организацијама</v>
          </cell>
          <cell r="J240">
            <v>0</v>
          </cell>
        </row>
        <row r="241">
          <cell r="F241">
            <v>482</v>
          </cell>
          <cell r="G241" t="str">
            <v>Порези, обавезне таксе, казне и пенали</v>
          </cell>
          <cell r="J241">
            <v>0</v>
          </cell>
        </row>
        <row r="242">
          <cell r="F242">
            <v>483</v>
          </cell>
          <cell r="G242" t="str">
            <v>Новчане казне и пенали по решењу судова</v>
          </cell>
          <cell r="J242">
            <v>0</v>
          </cell>
        </row>
        <row r="243">
          <cell r="F243">
            <v>484</v>
          </cell>
          <cell r="G243" t="str">
            <v>Накнада штете за повреде или штету насталу услед елементарних непогода или других природних узрока</v>
          </cell>
          <cell r="J243">
            <v>0</v>
          </cell>
        </row>
        <row r="244">
          <cell r="F244">
            <v>485</v>
          </cell>
          <cell r="G244" t="str">
            <v>Накнада штете за повреде или штету нанету од стране државних органа</v>
          </cell>
          <cell r="J244">
            <v>0</v>
          </cell>
        </row>
        <row r="245">
          <cell r="F245">
            <v>489</v>
          </cell>
          <cell r="G245" t="str">
            <v>Расходи који се финансирају из средстава за реализацију националног инвестиционог плана</v>
          </cell>
          <cell r="J245">
            <v>0</v>
          </cell>
        </row>
        <row r="246">
          <cell r="F246">
            <v>494</v>
          </cell>
          <cell r="G246" t="str">
            <v>Административни трансфери из буџета - Текући расходи</v>
          </cell>
          <cell r="J246">
            <v>0</v>
          </cell>
        </row>
        <row r="247">
          <cell r="F247">
            <v>495</v>
          </cell>
          <cell r="G247" t="str">
            <v>Административни трансфери из буџета - Издаци за нефинансијску имовину</v>
          </cell>
          <cell r="J247">
            <v>0</v>
          </cell>
        </row>
        <row r="248">
          <cell r="F248">
            <v>496</v>
          </cell>
          <cell r="G248" t="str">
            <v>Административни трансфери из буџета - Издаци за отплату главнице и набавку финансијске имовине</v>
          </cell>
          <cell r="J248">
            <v>0</v>
          </cell>
        </row>
        <row r="249">
          <cell r="F249">
            <v>499</v>
          </cell>
          <cell r="G249" t="str">
            <v>Административни трансфери из буџета - Средства резерве</v>
          </cell>
          <cell r="J249">
            <v>0</v>
          </cell>
        </row>
        <row r="250">
          <cell r="F250">
            <v>511</v>
          </cell>
          <cell r="G250" t="str">
            <v>Зграде и грађевински објекти</v>
          </cell>
          <cell r="J250">
            <v>0</v>
          </cell>
        </row>
        <row r="251">
          <cell r="F251">
            <v>512</v>
          </cell>
          <cell r="G251" t="str">
            <v>Машине и опрема</v>
          </cell>
          <cell r="J251">
            <v>0</v>
          </cell>
        </row>
        <row r="252">
          <cell r="F252">
            <v>513</v>
          </cell>
          <cell r="G252" t="str">
            <v>Остале некретнине и опрема</v>
          </cell>
          <cell r="J252">
            <v>0</v>
          </cell>
        </row>
        <row r="253">
          <cell r="F253">
            <v>514</v>
          </cell>
          <cell r="G253" t="str">
            <v>Култивисана имовина</v>
          </cell>
          <cell r="J253">
            <v>0</v>
          </cell>
        </row>
        <row r="254">
          <cell r="F254">
            <v>515</v>
          </cell>
          <cell r="G254" t="str">
            <v>Нематеријална имовина</v>
          </cell>
          <cell r="J254">
            <v>0</v>
          </cell>
        </row>
        <row r="255">
          <cell r="F255">
            <v>521</v>
          </cell>
          <cell r="G255" t="str">
            <v>Робне резерве</v>
          </cell>
          <cell r="J255">
            <v>0</v>
          </cell>
        </row>
        <row r="256">
          <cell r="F256">
            <v>522</v>
          </cell>
          <cell r="G256" t="str">
            <v>Залихе производње</v>
          </cell>
          <cell r="J256">
            <v>0</v>
          </cell>
        </row>
        <row r="257">
          <cell r="F257">
            <v>523</v>
          </cell>
          <cell r="G257" t="str">
            <v>Залихе робе за даљу продају</v>
          </cell>
          <cell r="J257">
            <v>0</v>
          </cell>
        </row>
        <row r="258">
          <cell r="F258">
            <v>531</v>
          </cell>
          <cell r="G258" t="str">
            <v>Драгоцености</v>
          </cell>
          <cell r="J258">
            <v>0</v>
          </cell>
        </row>
        <row r="259">
          <cell r="F259">
            <v>541</v>
          </cell>
          <cell r="G259" t="str">
            <v>Земљиште</v>
          </cell>
          <cell r="J259">
            <v>0</v>
          </cell>
        </row>
        <row r="260">
          <cell r="F260">
            <v>542</v>
          </cell>
          <cell r="G260" t="str">
            <v>Рудна богатства</v>
          </cell>
          <cell r="J260">
            <v>0</v>
          </cell>
        </row>
        <row r="261">
          <cell r="F261">
            <v>543</v>
          </cell>
          <cell r="G261" t="str">
            <v>Шуме и воде</v>
          </cell>
          <cell r="J261">
            <v>0</v>
          </cell>
        </row>
        <row r="262">
          <cell r="F262">
            <v>551</v>
          </cell>
          <cell r="G262" t="str">
            <v>Нефинансијска имовина која се финансира из средстава за реализацију националног инвестиционог плана</v>
          </cell>
          <cell r="J262">
            <v>0</v>
          </cell>
        </row>
        <row r="263">
          <cell r="F263">
            <v>611</v>
          </cell>
          <cell r="G263" t="str">
            <v>Отплата главнице домаћим кредиторима</v>
          </cell>
          <cell r="J263">
            <v>0</v>
          </cell>
        </row>
        <row r="264">
          <cell r="F264">
            <v>620</v>
          </cell>
          <cell r="G264" t="str">
            <v>Набавка финансијске имовине</v>
          </cell>
          <cell r="J264">
            <v>0</v>
          </cell>
        </row>
        <row r="265">
          <cell r="G265" t="str">
            <v>Извори финансирања за функцију 110:</v>
          </cell>
        </row>
        <row r="266">
          <cell r="F266" t="str">
            <v>01</v>
          </cell>
          <cell r="G266" t="str">
            <v>Приходи из буџета</v>
          </cell>
          <cell r="H266">
            <v>0</v>
          </cell>
          <cell r="J266">
            <v>0</v>
          </cell>
        </row>
        <row r="267">
          <cell r="F267" t="str">
            <v>02</v>
          </cell>
          <cell r="G267" t="str">
            <v>Трансфери између корисника на истом нивоу</v>
          </cell>
          <cell r="J267">
            <v>0</v>
          </cell>
        </row>
        <row r="268">
          <cell r="F268" t="str">
            <v>03</v>
          </cell>
          <cell r="G268" t="str">
            <v>Социјални доприноси</v>
          </cell>
          <cell r="J268">
            <v>0</v>
          </cell>
        </row>
        <row r="269">
          <cell r="F269" t="str">
            <v>04</v>
          </cell>
          <cell r="G269" t="str">
            <v>Сопствени приходи буџетских корисника</v>
          </cell>
          <cell r="J269">
            <v>0</v>
          </cell>
        </row>
        <row r="270">
          <cell r="F270" t="str">
            <v>05</v>
          </cell>
          <cell r="G270" t="str">
            <v>Донације од иностраних земаља</v>
          </cell>
          <cell r="J270">
            <v>0</v>
          </cell>
        </row>
        <row r="271">
          <cell r="F271" t="str">
            <v>06</v>
          </cell>
          <cell r="G271" t="str">
            <v>Донације од међународних организација</v>
          </cell>
          <cell r="J271">
            <v>0</v>
          </cell>
        </row>
        <row r="272">
          <cell r="F272" t="str">
            <v>07</v>
          </cell>
          <cell r="G272" t="str">
            <v>Донације од осталих нивоа власти</v>
          </cell>
          <cell r="J272">
            <v>0</v>
          </cell>
        </row>
        <row r="273">
          <cell r="F273" t="str">
            <v>08</v>
          </cell>
          <cell r="G273" t="str">
            <v>Донације од невладиних организација и појединаца</v>
          </cell>
          <cell r="J273">
            <v>0</v>
          </cell>
        </row>
        <row r="274">
          <cell r="F274" t="str">
            <v>09</v>
          </cell>
          <cell r="G274" t="str">
            <v>Примања од продаје нефинансијске имовине</v>
          </cell>
          <cell r="J274">
            <v>0</v>
          </cell>
        </row>
        <row r="275">
          <cell r="F275" t="str">
            <v>10</v>
          </cell>
          <cell r="G275" t="str">
            <v>Примања од домаћих задуживања</v>
          </cell>
          <cell r="J275">
            <v>0</v>
          </cell>
        </row>
        <row r="276">
          <cell r="F276" t="str">
            <v>11</v>
          </cell>
          <cell r="G276" t="str">
            <v>Примања од иностраних задуживања</v>
          </cell>
          <cell r="J276">
            <v>0</v>
          </cell>
        </row>
        <row r="277">
          <cell r="F277" t="str">
            <v>12</v>
          </cell>
          <cell r="G277" t="str">
            <v>Примања од отплате датих кредита и продаје финансијске имовине</v>
          </cell>
          <cell r="J277">
            <v>0</v>
          </cell>
        </row>
        <row r="278">
          <cell r="F278" t="str">
            <v>13</v>
          </cell>
          <cell r="G278" t="str">
            <v>Нераспоређени вишак прихода из ранијих година</v>
          </cell>
          <cell r="J278">
            <v>0</v>
          </cell>
        </row>
        <row r="279">
          <cell r="F279" t="str">
            <v>14</v>
          </cell>
          <cell r="G279" t="str">
            <v>Неутрошена средства од приватизације из претходних година</v>
          </cell>
          <cell r="J279">
            <v>0</v>
          </cell>
        </row>
        <row r="280">
          <cell r="F280" t="str">
            <v>15</v>
          </cell>
          <cell r="G280" t="str">
            <v>Неутрошена средства донација из претходних година</v>
          </cell>
          <cell r="J280">
            <v>0</v>
          </cell>
        </row>
        <row r="281">
          <cell r="F281" t="str">
            <v>16</v>
          </cell>
          <cell r="G281" t="str">
            <v>Родитељски динар за ваннаставне активности</v>
          </cell>
          <cell r="J281">
            <v>0</v>
          </cell>
        </row>
        <row r="282">
          <cell r="G282" t="str">
            <v>Функција 110:</v>
          </cell>
          <cell r="H282">
            <v>0</v>
          </cell>
          <cell r="I282">
            <v>0</v>
          </cell>
          <cell r="J282">
            <v>0</v>
          </cell>
        </row>
        <row r="283">
          <cell r="G283" t="str">
            <v>Извори финансирања за пројекат 0602-П2:</v>
          </cell>
        </row>
        <row r="284">
          <cell r="F284" t="str">
            <v>01</v>
          </cell>
          <cell r="G284" t="str">
            <v>Приходи из буџета</v>
          </cell>
          <cell r="H284">
            <v>0</v>
          </cell>
          <cell r="J284">
            <v>0</v>
          </cell>
        </row>
        <row r="285">
          <cell r="F285" t="str">
            <v>02</v>
          </cell>
          <cell r="G285" t="str">
            <v>Трансфери између корисника на истом нивоу</v>
          </cell>
          <cell r="J285">
            <v>0</v>
          </cell>
        </row>
        <row r="286">
          <cell r="F286" t="str">
            <v>03</v>
          </cell>
          <cell r="G286" t="str">
            <v>Социјални доприноси</v>
          </cell>
          <cell r="J286">
            <v>0</v>
          </cell>
        </row>
        <row r="287">
          <cell r="F287" t="str">
            <v>04</v>
          </cell>
          <cell r="G287" t="str">
            <v>Сопствени приходи буџетских корисника</v>
          </cell>
          <cell r="J287">
            <v>0</v>
          </cell>
        </row>
        <row r="288">
          <cell r="F288" t="str">
            <v>05</v>
          </cell>
          <cell r="G288" t="str">
            <v>Донације од иностраних земаља</v>
          </cell>
          <cell r="J288">
            <v>0</v>
          </cell>
        </row>
        <row r="289">
          <cell r="F289" t="str">
            <v>06</v>
          </cell>
          <cell r="G289" t="str">
            <v>Донације од међународних организација</v>
          </cell>
          <cell r="J289">
            <v>0</v>
          </cell>
        </row>
        <row r="290">
          <cell r="F290" t="str">
            <v>07</v>
          </cell>
          <cell r="G290" t="str">
            <v>Донације од осталих нивоа власти</v>
          </cell>
          <cell r="J290">
            <v>0</v>
          </cell>
        </row>
        <row r="291">
          <cell r="F291" t="str">
            <v>08</v>
          </cell>
          <cell r="G291" t="str">
            <v>Донације од невладиних организација и појединаца</v>
          </cell>
          <cell r="J291">
            <v>0</v>
          </cell>
        </row>
        <row r="292">
          <cell r="F292" t="str">
            <v>09</v>
          </cell>
          <cell r="G292" t="str">
            <v>Примања од продаје нефинансијске имовине</v>
          </cell>
          <cell r="J292">
            <v>0</v>
          </cell>
        </row>
        <row r="293">
          <cell r="F293" t="str">
            <v>10</v>
          </cell>
          <cell r="G293" t="str">
            <v>Примања од домаћих задуживања</v>
          </cell>
          <cell r="J293">
            <v>0</v>
          </cell>
        </row>
        <row r="294">
          <cell r="F294" t="str">
            <v>11</v>
          </cell>
          <cell r="G294" t="str">
            <v>Примања од иностраних задуживања</v>
          </cell>
          <cell r="J294">
            <v>0</v>
          </cell>
        </row>
        <row r="295">
          <cell r="F295" t="str">
            <v>12</v>
          </cell>
          <cell r="G295" t="str">
            <v>Примања од отплате датих кредита и продаје финансијске имовине</v>
          </cell>
          <cell r="J295">
            <v>0</v>
          </cell>
        </row>
        <row r="296">
          <cell r="F296" t="str">
            <v>13</v>
          </cell>
          <cell r="G296" t="str">
            <v>Нераспоређени вишак прихода из ранијих година</v>
          </cell>
          <cell r="J296">
            <v>0</v>
          </cell>
        </row>
        <row r="297">
          <cell r="F297" t="str">
            <v>14</v>
          </cell>
          <cell r="G297" t="str">
            <v>Неутрошена средства од приватизације из претходних година</v>
          </cell>
          <cell r="J297">
            <v>0</v>
          </cell>
        </row>
        <row r="298">
          <cell r="F298" t="str">
            <v>15</v>
          </cell>
          <cell r="G298" t="str">
            <v>Неутрошена средства донација из претходних година</v>
          </cell>
          <cell r="J298">
            <v>0</v>
          </cell>
        </row>
        <row r="299">
          <cell r="F299" t="str">
            <v>16</v>
          </cell>
          <cell r="G299" t="str">
            <v>Родитељски динар за ваннаставне активности</v>
          </cell>
          <cell r="J299">
            <v>0</v>
          </cell>
        </row>
        <row r="300">
          <cell r="G300" t="str">
            <v>Свега за пројекат 0602-П2:</v>
          </cell>
          <cell r="H300">
            <v>0</v>
          </cell>
          <cell r="I300">
            <v>0</v>
          </cell>
          <cell r="J300">
            <v>0</v>
          </cell>
        </row>
        <row r="302">
          <cell r="G302" t="str">
            <v>Извори финансирања за Програм 15:</v>
          </cell>
        </row>
        <row r="303">
          <cell r="F303" t="str">
            <v>01</v>
          </cell>
          <cell r="G303" t="str">
            <v>Приходи из буџета</v>
          </cell>
          <cell r="H303">
            <v>0</v>
          </cell>
          <cell r="J303">
            <v>0</v>
          </cell>
        </row>
        <row r="304">
          <cell r="F304" t="str">
            <v>02</v>
          </cell>
          <cell r="G304" t="str">
            <v>Трансфери између корисника на истом нивоу</v>
          </cell>
          <cell r="J304">
            <v>0</v>
          </cell>
        </row>
        <row r="305">
          <cell r="F305" t="str">
            <v>03</v>
          </cell>
          <cell r="G305" t="str">
            <v>Социјални доприноси</v>
          </cell>
          <cell r="J305">
            <v>0</v>
          </cell>
        </row>
        <row r="306">
          <cell r="F306" t="str">
            <v>04</v>
          </cell>
          <cell r="G306" t="str">
            <v>Сопствени приходи буџетских корисника</v>
          </cell>
          <cell r="I306">
            <v>0</v>
          </cell>
          <cell r="J306">
            <v>0</v>
          </cell>
        </row>
        <row r="307">
          <cell r="F307" t="str">
            <v>05</v>
          </cell>
          <cell r="G307" t="str">
            <v>Донације од иностраних земаља</v>
          </cell>
          <cell r="J307">
            <v>0</v>
          </cell>
        </row>
        <row r="308">
          <cell r="F308" t="str">
            <v>06</v>
          </cell>
          <cell r="G308" t="str">
            <v>Донације од међународних организација</v>
          </cell>
          <cell r="J308">
            <v>0</v>
          </cell>
        </row>
        <row r="309">
          <cell r="F309" t="str">
            <v>07</v>
          </cell>
          <cell r="G309" t="str">
            <v>Донације од осталих нивоа власти</v>
          </cell>
          <cell r="J309">
            <v>0</v>
          </cell>
        </row>
        <row r="310">
          <cell r="F310" t="str">
            <v>08</v>
          </cell>
          <cell r="G310" t="str">
            <v>Донације од невладиних организација и појединаца</v>
          </cell>
          <cell r="J310">
            <v>0</v>
          </cell>
        </row>
        <row r="311">
          <cell r="F311" t="str">
            <v>09</v>
          </cell>
          <cell r="G311" t="str">
            <v>Примања од продаје нефинансијске имовине</v>
          </cell>
          <cell r="J311">
            <v>0</v>
          </cell>
        </row>
        <row r="312">
          <cell r="F312" t="str">
            <v>10</v>
          </cell>
          <cell r="G312" t="str">
            <v>Примања од домаћих задуживања</v>
          </cell>
          <cell r="J312">
            <v>0</v>
          </cell>
        </row>
        <row r="313">
          <cell r="F313" t="str">
            <v>11</v>
          </cell>
          <cell r="G313" t="str">
            <v>Примања од иностраних задуживања</v>
          </cell>
          <cell r="J313">
            <v>0</v>
          </cell>
        </row>
        <row r="314">
          <cell r="F314" t="str">
            <v>12</v>
          </cell>
          <cell r="G314" t="str">
            <v>Примања од отплате датих кредита и продаје финансијске имовине</v>
          </cell>
          <cell r="J314">
            <v>0</v>
          </cell>
        </row>
        <row r="315">
          <cell r="F315" t="str">
            <v>13</v>
          </cell>
          <cell r="G315" t="str">
            <v>Нераспоређени вишак прихода из ранијих година</v>
          </cell>
          <cell r="J315">
            <v>0</v>
          </cell>
        </row>
        <row r="316">
          <cell r="F316" t="str">
            <v>14</v>
          </cell>
          <cell r="G316" t="str">
            <v>Неутрошена средства од приватизације из претходних година</v>
          </cell>
          <cell r="J316">
            <v>0</v>
          </cell>
        </row>
        <row r="317">
          <cell r="F317" t="str">
            <v>15</v>
          </cell>
          <cell r="G317" t="str">
            <v>Неутрошена средства донација из претходних година</v>
          </cell>
          <cell r="J317">
            <v>0</v>
          </cell>
        </row>
        <row r="318">
          <cell r="F318" t="str">
            <v>16</v>
          </cell>
          <cell r="G318" t="str">
            <v>Родитељски динар за ваннаставне активности</v>
          </cell>
          <cell r="J318">
            <v>0</v>
          </cell>
        </row>
        <row r="319">
          <cell r="G319" t="str">
            <v>Свега за Програм 15:</v>
          </cell>
          <cell r="H319">
            <v>0</v>
          </cell>
          <cell r="I319">
            <v>0</v>
          </cell>
          <cell r="J319">
            <v>0</v>
          </cell>
        </row>
        <row r="321">
          <cell r="G321" t="str">
            <v>Извори финансирања за Главу 1:</v>
          </cell>
        </row>
        <row r="322">
          <cell r="F322" t="str">
            <v>01</v>
          </cell>
          <cell r="G322" t="str">
            <v>Приходи из буџета</v>
          </cell>
          <cell r="H322">
            <v>0</v>
          </cell>
          <cell r="J322">
            <v>0</v>
          </cell>
        </row>
        <row r="323">
          <cell r="F323" t="str">
            <v>02</v>
          </cell>
          <cell r="G323" t="str">
            <v>Трансфери између корисника на истом нивоу</v>
          </cell>
          <cell r="J323">
            <v>0</v>
          </cell>
        </row>
        <row r="324">
          <cell r="F324" t="str">
            <v>03</v>
          </cell>
          <cell r="G324" t="str">
            <v>Социјални доприноси</v>
          </cell>
          <cell r="J324">
            <v>0</v>
          </cell>
        </row>
        <row r="325">
          <cell r="F325" t="str">
            <v>04</v>
          </cell>
          <cell r="G325" t="str">
            <v>Сопствени приходи буџетских корисника</v>
          </cell>
          <cell r="J325">
            <v>0</v>
          </cell>
        </row>
        <row r="326">
          <cell r="F326" t="str">
            <v>05</v>
          </cell>
          <cell r="G326" t="str">
            <v>Донације од иностраних земаља</v>
          </cell>
          <cell r="J326">
            <v>0</v>
          </cell>
        </row>
        <row r="327">
          <cell r="F327" t="str">
            <v>06</v>
          </cell>
          <cell r="G327" t="str">
            <v>Донације од међународних организација</v>
          </cell>
          <cell r="J327">
            <v>0</v>
          </cell>
        </row>
        <row r="328">
          <cell r="F328" t="str">
            <v>07</v>
          </cell>
          <cell r="G328" t="str">
            <v>Донације од осталих нивоа власти</v>
          </cell>
          <cell r="J328">
            <v>0</v>
          </cell>
        </row>
        <row r="329">
          <cell r="F329" t="str">
            <v>08</v>
          </cell>
          <cell r="G329" t="str">
            <v>Донације од невладиних организација и појединаца</v>
          </cell>
          <cell r="J329">
            <v>0</v>
          </cell>
        </row>
        <row r="330">
          <cell r="F330" t="str">
            <v>09</v>
          </cell>
          <cell r="G330" t="str">
            <v>Примања од продаје нефинансијске имовине</v>
          </cell>
          <cell r="J330">
            <v>0</v>
          </cell>
        </row>
        <row r="331">
          <cell r="F331" t="str">
            <v>10</v>
          </cell>
          <cell r="G331" t="str">
            <v>Примања од домаћих задуживања</v>
          </cell>
          <cell r="J331">
            <v>0</v>
          </cell>
        </row>
        <row r="332">
          <cell r="F332" t="str">
            <v>11</v>
          </cell>
          <cell r="G332" t="str">
            <v>Примања од иностраних задуживања</v>
          </cell>
          <cell r="J332">
            <v>0</v>
          </cell>
        </row>
        <row r="333">
          <cell r="F333" t="str">
            <v>12</v>
          </cell>
          <cell r="G333" t="str">
            <v>Примања од отплате датих кредита и продаје финансијске имовине</v>
          </cell>
          <cell r="J333">
            <v>0</v>
          </cell>
        </row>
        <row r="334">
          <cell r="F334" t="str">
            <v>13</v>
          </cell>
          <cell r="G334" t="str">
            <v>Нераспоређени вишак прихода из ранијих година</v>
          </cell>
          <cell r="J334">
            <v>0</v>
          </cell>
        </row>
        <row r="335">
          <cell r="F335" t="str">
            <v>14</v>
          </cell>
          <cell r="G335" t="str">
            <v>Неутрошена средства од приватизације из претходних година</v>
          </cell>
          <cell r="J335">
            <v>0</v>
          </cell>
        </row>
        <row r="336">
          <cell r="F336" t="str">
            <v>15</v>
          </cell>
          <cell r="G336" t="str">
            <v>Неутрошена средства донација из претходних година</v>
          </cell>
          <cell r="J336">
            <v>0</v>
          </cell>
        </row>
        <row r="337">
          <cell r="F337" t="str">
            <v>16</v>
          </cell>
          <cell r="G337" t="str">
            <v>Родитељски динар за ваннаставне активности</v>
          </cell>
          <cell r="J337">
            <v>0</v>
          </cell>
        </row>
        <row r="338">
          <cell r="G338" t="str">
            <v>Свега за Главу 1:</v>
          </cell>
          <cell r="H338">
            <v>0</v>
          </cell>
          <cell r="I338">
            <v>0</v>
          </cell>
          <cell r="J338">
            <v>0</v>
          </cell>
        </row>
        <row r="340">
          <cell r="G340" t="str">
            <v>Извори финансирања за Раздео 1:</v>
          </cell>
        </row>
        <row r="341">
          <cell r="F341" t="str">
            <v>01</v>
          </cell>
          <cell r="G341" t="str">
            <v>Приходи из буџета</v>
          </cell>
          <cell r="H341">
            <v>0</v>
          </cell>
          <cell r="J341">
            <v>0</v>
          </cell>
        </row>
        <row r="342">
          <cell r="F342" t="str">
            <v>02</v>
          </cell>
          <cell r="G342" t="str">
            <v>Трансфери између корисника на истом нивоу</v>
          </cell>
          <cell r="J342">
            <v>0</v>
          </cell>
        </row>
        <row r="343">
          <cell r="F343" t="str">
            <v>03</v>
          </cell>
          <cell r="G343" t="str">
            <v>Социјални доприноси</v>
          </cell>
          <cell r="J343">
            <v>0</v>
          </cell>
        </row>
        <row r="344">
          <cell r="F344" t="str">
            <v>04</v>
          </cell>
          <cell r="G344" t="str">
            <v>Сопствени приходи буџетских корисника</v>
          </cell>
          <cell r="J344">
            <v>0</v>
          </cell>
        </row>
        <row r="345">
          <cell r="F345" t="str">
            <v>05</v>
          </cell>
          <cell r="G345" t="str">
            <v>Донације од иностраних земаља</v>
          </cell>
          <cell r="J345">
            <v>0</v>
          </cell>
        </row>
        <row r="346">
          <cell r="F346" t="str">
            <v>06</v>
          </cell>
          <cell r="G346" t="str">
            <v>Донације од међународних организација</v>
          </cell>
          <cell r="J346">
            <v>0</v>
          </cell>
        </row>
        <row r="347">
          <cell r="F347" t="str">
            <v>07</v>
          </cell>
          <cell r="G347" t="str">
            <v>Донације од осталих нивоа власти</v>
          </cell>
          <cell r="J347">
            <v>0</v>
          </cell>
        </row>
        <row r="348">
          <cell r="F348" t="str">
            <v>08</v>
          </cell>
          <cell r="G348" t="str">
            <v>Донације од невладиних организација и појединаца</v>
          </cell>
          <cell r="J348">
            <v>0</v>
          </cell>
        </row>
        <row r="349">
          <cell r="F349" t="str">
            <v>09</v>
          </cell>
          <cell r="G349" t="str">
            <v>Примања од продаје нефинансијске имовине</v>
          </cell>
          <cell r="J349">
            <v>0</v>
          </cell>
        </row>
        <row r="350">
          <cell r="F350" t="str">
            <v>10</v>
          </cell>
          <cell r="G350" t="str">
            <v>Примања од домаћих задуживања</v>
          </cell>
          <cell r="J350">
            <v>0</v>
          </cell>
        </row>
        <row r="351">
          <cell r="F351" t="str">
            <v>11</v>
          </cell>
          <cell r="G351" t="str">
            <v>Примања од иностраних задуживања</v>
          </cell>
          <cell r="J351">
            <v>0</v>
          </cell>
        </row>
        <row r="352">
          <cell r="F352" t="str">
            <v>12</v>
          </cell>
          <cell r="G352" t="str">
            <v>Примања од отплате датих кредита и продаје финансијске имовине</v>
          </cell>
          <cell r="J352">
            <v>0</v>
          </cell>
        </row>
        <row r="353">
          <cell r="F353" t="str">
            <v>13</v>
          </cell>
          <cell r="G353" t="str">
            <v>Нераспоређени вишак прихода из ранијих година</v>
          </cell>
          <cell r="J353">
            <v>0</v>
          </cell>
        </row>
        <row r="354">
          <cell r="F354" t="str">
            <v>14</v>
          </cell>
          <cell r="G354" t="str">
            <v>Неутрошена средства од приватизације из претходних година</v>
          </cell>
          <cell r="J354">
            <v>0</v>
          </cell>
        </row>
        <row r="355">
          <cell r="F355" t="str">
            <v>15</v>
          </cell>
          <cell r="G355" t="str">
            <v>Неутрошена средства донација из претходних година</v>
          </cell>
          <cell r="J355">
            <v>0</v>
          </cell>
        </row>
        <row r="356">
          <cell r="F356" t="str">
            <v>16</v>
          </cell>
          <cell r="G356" t="str">
            <v>Родитељски динар за ваннаставне активности</v>
          </cell>
          <cell r="J356">
            <v>0</v>
          </cell>
        </row>
        <row r="357">
          <cell r="G357" t="str">
            <v>Свега за Раздео 1:</v>
          </cell>
          <cell r="H357">
            <v>0</v>
          </cell>
          <cell r="I357">
            <v>0</v>
          </cell>
          <cell r="J357">
            <v>0</v>
          </cell>
        </row>
        <row r="360">
          <cell r="G360" t="str">
            <v>ГРАДСКО ВЕЋЕ И ГРАДОНАЧЕЛНИК</v>
          </cell>
        </row>
        <row r="361">
          <cell r="C361" t="str">
            <v>0602</v>
          </cell>
          <cell r="G361" t="str">
            <v>ПРОГРАМ 15 - ЛОКАЛНА САМОУПРАВА</v>
          </cell>
        </row>
        <row r="362">
          <cell r="C362" t="str">
            <v>0602-0001</v>
          </cell>
          <cell r="G362" t="str">
            <v>Функционисање локалне самоуправе и градских општина</v>
          </cell>
        </row>
        <row r="363">
          <cell r="D363">
            <v>111</v>
          </cell>
          <cell r="G363" t="str">
            <v>Извршни и законодавни органи</v>
          </cell>
        </row>
        <row r="364">
          <cell r="F364">
            <v>411</v>
          </cell>
          <cell r="G364" t="str">
            <v>Плате, додаци и накнаде запослених (зараде)</v>
          </cell>
          <cell r="J364">
            <v>0</v>
          </cell>
        </row>
        <row r="365">
          <cell r="F365">
            <v>412</v>
          </cell>
          <cell r="G365" t="str">
            <v>Социјални доприноси на терет послодавца</v>
          </cell>
          <cell r="J365">
            <v>0</v>
          </cell>
        </row>
        <row r="366">
          <cell r="F366">
            <v>413</v>
          </cell>
          <cell r="G366" t="str">
            <v>Накнаде у натури</v>
          </cell>
          <cell r="J366">
            <v>0</v>
          </cell>
        </row>
        <row r="367">
          <cell r="F367">
            <v>414</v>
          </cell>
          <cell r="G367" t="str">
            <v>Социјална давања запосленима</v>
          </cell>
          <cell r="J367">
            <v>0</v>
          </cell>
        </row>
        <row r="368">
          <cell r="F368">
            <v>415</v>
          </cell>
          <cell r="G368" t="str">
            <v>Накнаде трошкова за запослене</v>
          </cell>
          <cell r="J368">
            <v>0</v>
          </cell>
        </row>
        <row r="369">
          <cell r="F369">
            <v>416</v>
          </cell>
          <cell r="G369" t="str">
            <v>Награде запосленима и остали посебни расходи</v>
          </cell>
          <cell r="J369">
            <v>0</v>
          </cell>
        </row>
        <row r="370">
          <cell r="F370">
            <v>417</v>
          </cell>
          <cell r="G370" t="str">
            <v>Посланички додатак</v>
          </cell>
          <cell r="J370">
            <v>0</v>
          </cell>
        </row>
        <row r="371">
          <cell r="F371">
            <v>418</v>
          </cell>
          <cell r="G371" t="str">
            <v>Судијски додатак.</v>
          </cell>
          <cell r="J371">
            <v>0</v>
          </cell>
        </row>
        <row r="372">
          <cell r="F372">
            <v>421</v>
          </cell>
          <cell r="G372" t="str">
            <v>Стални трошкови</v>
          </cell>
          <cell r="J372">
            <v>0</v>
          </cell>
        </row>
        <row r="373">
          <cell r="F373">
            <v>422</v>
          </cell>
          <cell r="G373" t="str">
            <v>Трошкови путовања</v>
          </cell>
          <cell r="J373">
            <v>0</v>
          </cell>
        </row>
        <row r="374">
          <cell r="F374">
            <v>423</v>
          </cell>
          <cell r="G374" t="str">
            <v>Услуге по уговору</v>
          </cell>
          <cell r="J374">
            <v>0</v>
          </cell>
        </row>
        <row r="375">
          <cell r="F375">
            <v>424</v>
          </cell>
          <cell r="G375" t="str">
            <v>Специјализоване услуге</v>
          </cell>
          <cell r="J375">
            <v>0</v>
          </cell>
        </row>
        <row r="376">
          <cell r="F376">
            <v>425</v>
          </cell>
          <cell r="G376" t="str">
            <v>Текуће поправке и одржавање</v>
          </cell>
          <cell r="J376">
            <v>0</v>
          </cell>
        </row>
        <row r="377">
          <cell r="F377">
            <v>426</v>
          </cell>
          <cell r="G377" t="str">
            <v>Материјал</v>
          </cell>
          <cell r="J377">
            <v>0</v>
          </cell>
        </row>
        <row r="378">
          <cell r="F378">
            <v>431</v>
          </cell>
          <cell r="G378" t="str">
            <v>Амортизација некретнина и опреме</v>
          </cell>
          <cell r="J378">
            <v>0</v>
          </cell>
        </row>
        <row r="379">
          <cell r="F379">
            <v>432</v>
          </cell>
          <cell r="G379" t="str">
            <v>Амортизација култивисане имовине</v>
          </cell>
          <cell r="J379">
            <v>0</v>
          </cell>
        </row>
        <row r="380">
          <cell r="F380">
            <v>433</v>
          </cell>
          <cell r="G380" t="str">
            <v>Употреба драгоцености</v>
          </cell>
          <cell r="J380">
            <v>0</v>
          </cell>
        </row>
        <row r="381">
          <cell r="F381">
            <v>434</v>
          </cell>
          <cell r="G381" t="str">
            <v>Употреба природне имовине</v>
          </cell>
          <cell r="J381">
            <v>0</v>
          </cell>
        </row>
        <row r="382">
          <cell r="F382">
            <v>435</v>
          </cell>
          <cell r="G382" t="str">
            <v>Амортизација нематеријалне имовине</v>
          </cell>
          <cell r="J382">
            <v>0</v>
          </cell>
        </row>
        <row r="383">
          <cell r="F383">
            <v>441</v>
          </cell>
          <cell r="G383" t="str">
            <v>Отплата домаћих камата</v>
          </cell>
          <cell r="J383">
            <v>0</v>
          </cell>
        </row>
        <row r="384">
          <cell r="F384">
            <v>442</v>
          </cell>
          <cell r="G384" t="str">
            <v>Отплата страних камата</v>
          </cell>
          <cell r="J384">
            <v>0</v>
          </cell>
        </row>
        <row r="385">
          <cell r="F385">
            <v>443</v>
          </cell>
          <cell r="G385" t="str">
            <v>Отплата камата по гаранцијама</v>
          </cell>
          <cell r="J385">
            <v>0</v>
          </cell>
        </row>
        <row r="386">
          <cell r="F386">
            <v>444</v>
          </cell>
          <cell r="G386" t="str">
            <v>Пратећи трошкови задуживања</v>
          </cell>
          <cell r="J386">
            <v>0</v>
          </cell>
        </row>
        <row r="387">
          <cell r="F387">
            <v>4511</v>
          </cell>
          <cell r="G38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87">
            <v>0</v>
          </cell>
        </row>
        <row r="388">
          <cell r="F388">
            <v>4512</v>
          </cell>
          <cell r="G38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88">
            <v>0</v>
          </cell>
        </row>
        <row r="389">
          <cell r="F389">
            <v>452</v>
          </cell>
          <cell r="G389" t="str">
            <v>Субвенције приватним финансијским институцијама</v>
          </cell>
          <cell r="J389">
            <v>0</v>
          </cell>
        </row>
        <row r="390">
          <cell r="F390">
            <v>453</v>
          </cell>
          <cell r="G390" t="str">
            <v>Субвенције јавним финансијским институцијама</v>
          </cell>
          <cell r="J390">
            <v>0</v>
          </cell>
        </row>
        <row r="391">
          <cell r="F391">
            <v>454</v>
          </cell>
          <cell r="G391" t="str">
            <v>Субвенције приватним предузећима</v>
          </cell>
          <cell r="J391">
            <v>0</v>
          </cell>
        </row>
        <row r="392">
          <cell r="F392">
            <v>461</v>
          </cell>
          <cell r="G392" t="str">
            <v>Донације страним владама</v>
          </cell>
          <cell r="J392">
            <v>0</v>
          </cell>
        </row>
        <row r="393">
          <cell r="F393">
            <v>462</v>
          </cell>
          <cell r="G393" t="str">
            <v>Донације и дотације међународним организацијама</v>
          </cell>
          <cell r="J393">
            <v>0</v>
          </cell>
        </row>
        <row r="394">
          <cell r="F394">
            <v>4631</v>
          </cell>
          <cell r="G394" t="str">
            <v>Текући трансфери осталим нивоима власти</v>
          </cell>
          <cell r="J394">
            <v>0</v>
          </cell>
        </row>
        <row r="395">
          <cell r="F395">
            <v>4632</v>
          </cell>
          <cell r="G395" t="str">
            <v>Капитални трансфери осталим нивоима власти</v>
          </cell>
          <cell r="J395">
            <v>0</v>
          </cell>
        </row>
        <row r="396">
          <cell r="F396">
            <v>464</v>
          </cell>
          <cell r="G396" t="str">
            <v>Дотације организацијама обавезног социјалног осигурања</v>
          </cell>
          <cell r="J396">
            <v>0</v>
          </cell>
        </row>
        <row r="397">
          <cell r="F397">
            <v>465</v>
          </cell>
          <cell r="G397" t="str">
            <v>Остале донације, дотације и трансфери</v>
          </cell>
          <cell r="J397">
            <v>0</v>
          </cell>
        </row>
        <row r="398">
          <cell r="F398">
            <v>472</v>
          </cell>
          <cell r="G398" t="str">
            <v>Накнаде за социјалну заштиту из буџета</v>
          </cell>
          <cell r="J398">
            <v>0</v>
          </cell>
        </row>
        <row r="399">
          <cell r="F399">
            <v>481</v>
          </cell>
          <cell r="G399" t="str">
            <v>Дотације невладиним организацијама</v>
          </cell>
          <cell r="J399">
            <v>0</v>
          </cell>
        </row>
        <row r="400">
          <cell r="F400">
            <v>482</v>
          </cell>
          <cell r="G400" t="str">
            <v>Порези, обавезне таксе, казне и пенали</v>
          </cell>
          <cell r="J400">
            <v>0</v>
          </cell>
        </row>
        <row r="401">
          <cell r="F401">
            <v>483</v>
          </cell>
          <cell r="G401" t="str">
            <v>Новчане казне и пенали по решењу судова</v>
          </cell>
          <cell r="J401">
            <v>0</v>
          </cell>
        </row>
        <row r="402">
          <cell r="F402">
            <v>484</v>
          </cell>
          <cell r="G402" t="str">
            <v>Накнада штете за повреде или штету насталу услед елементарних непогода или других природних узрока</v>
          </cell>
          <cell r="J402">
            <v>0</v>
          </cell>
        </row>
        <row r="403">
          <cell r="F403">
            <v>485</v>
          </cell>
          <cell r="G403" t="str">
            <v>Накнада штете за повреде или штету нанету од стране државних органа</v>
          </cell>
          <cell r="J403">
            <v>0</v>
          </cell>
        </row>
        <row r="404">
          <cell r="F404">
            <v>489</v>
          </cell>
          <cell r="G404" t="str">
            <v>Расходи који се финансирају из средстава за реализацију националног инвестиционог плана</v>
          </cell>
          <cell r="J404">
            <v>0</v>
          </cell>
        </row>
        <row r="405">
          <cell r="F405">
            <v>494</v>
          </cell>
          <cell r="G405" t="str">
            <v>Административни трансфери из буџета - Текући расходи</v>
          </cell>
          <cell r="J405">
            <v>0</v>
          </cell>
        </row>
        <row r="406">
          <cell r="F406">
            <v>495</v>
          </cell>
          <cell r="G406" t="str">
            <v>Административни трансфери из буџета - Издаци за нефинансијску имовину</v>
          </cell>
          <cell r="J406">
            <v>0</v>
          </cell>
        </row>
        <row r="407">
          <cell r="F407">
            <v>496</v>
          </cell>
          <cell r="G407" t="str">
            <v>Административни трансфери из буџета - Издаци за отплату главнице и набавку финансијске имовине</v>
          </cell>
          <cell r="J407">
            <v>0</v>
          </cell>
        </row>
        <row r="408">
          <cell r="F408">
            <v>499</v>
          </cell>
          <cell r="G408" t="str">
            <v>Административни трансфери из буџета - Средства резерве</v>
          </cell>
          <cell r="J408">
            <v>0</v>
          </cell>
        </row>
        <row r="409">
          <cell r="F409">
            <v>511</v>
          </cell>
          <cell r="G409" t="str">
            <v>Зграде и грађевински објекти</v>
          </cell>
          <cell r="J409">
            <v>0</v>
          </cell>
        </row>
        <row r="410">
          <cell r="F410">
            <v>512</v>
          </cell>
          <cell r="G410" t="str">
            <v>Машине и опрема</v>
          </cell>
          <cell r="J410">
            <v>0</v>
          </cell>
        </row>
        <row r="411">
          <cell r="F411">
            <v>513</v>
          </cell>
          <cell r="G411" t="str">
            <v>Остале некретнине и опрема</v>
          </cell>
          <cell r="J411">
            <v>0</v>
          </cell>
        </row>
        <row r="412">
          <cell r="F412">
            <v>514</v>
          </cell>
          <cell r="G412" t="str">
            <v>Култивисана имовина</v>
          </cell>
          <cell r="J412">
            <v>0</v>
          </cell>
        </row>
        <row r="413">
          <cell r="F413">
            <v>515</v>
          </cell>
          <cell r="G413" t="str">
            <v>Нематеријална имовина</v>
          </cell>
          <cell r="J413">
            <v>0</v>
          </cell>
        </row>
        <row r="414">
          <cell r="F414">
            <v>521</v>
          </cell>
          <cell r="G414" t="str">
            <v>Робне резерве</v>
          </cell>
          <cell r="J414">
            <v>0</v>
          </cell>
        </row>
        <row r="415">
          <cell r="F415">
            <v>522</v>
          </cell>
          <cell r="G415" t="str">
            <v>Залихе производње</v>
          </cell>
          <cell r="J415">
            <v>0</v>
          </cell>
        </row>
        <row r="416">
          <cell r="F416">
            <v>523</v>
          </cell>
          <cell r="G416" t="str">
            <v>Залихе робе за даљу продају</v>
          </cell>
          <cell r="J416">
            <v>0</v>
          </cell>
        </row>
        <row r="417">
          <cell r="F417">
            <v>531</v>
          </cell>
          <cell r="G417" t="str">
            <v>Драгоцености</v>
          </cell>
          <cell r="J417">
            <v>0</v>
          </cell>
        </row>
        <row r="418">
          <cell r="F418">
            <v>541</v>
          </cell>
          <cell r="G418" t="str">
            <v>Земљиште</v>
          </cell>
          <cell r="J418">
            <v>0</v>
          </cell>
        </row>
        <row r="419">
          <cell r="F419">
            <v>542</v>
          </cell>
          <cell r="G419" t="str">
            <v>Рудна богатства</v>
          </cell>
          <cell r="J419">
            <v>0</v>
          </cell>
        </row>
        <row r="420">
          <cell r="F420">
            <v>543</v>
          </cell>
          <cell r="G420" t="str">
            <v>Шуме и воде</v>
          </cell>
          <cell r="J420">
            <v>0</v>
          </cell>
        </row>
        <row r="421">
          <cell r="F421">
            <v>551</v>
          </cell>
          <cell r="G421" t="str">
            <v>Нефинансијска имовина која се финансира из средстава за реализацију националног инвестиционог плана</v>
          </cell>
          <cell r="J421">
            <v>0</v>
          </cell>
        </row>
        <row r="422">
          <cell r="F422">
            <v>611</v>
          </cell>
          <cell r="G422" t="str">
            <v>Отплата главнице домаћим кредиторима</v>
          </cell>
          <cell r="J422">
            <v>0</v>
          </cell>
        </row>
        <row r="423">
          <cell r="F423">
            <v>620</v>
          </cell>
          <cell r="G423" t="str">
            <v>Набавка финансијске имовине</v>
          </cell>
          <cell r="J423">
            <v>0</v>
          </cell>
        </row>
        <row r="424">
          <cell r="G424" t="str">
            <v>Извори финансирања за функцију 111:</v>
          </cell>
        </row>
        <row r="425">
          <cell r="F425" t="str">
            <v>01</v>
          </cell>
          <cell r="G425" t="str">
            <v>Приходи из буџета</v>
          </cell>
          <cell r="H425">
            <v>0</v>
          </cell>
          <cell r="J425">
            <v>0</v>
          </cell>
        </row>
        <row r="426">
          <cell r="F426" t="str">
            <v>02</v>
          </cell>
          <cell r="G426" t="str">
            <v>Трансфери између корисника на истом нивоу</v>
          </cell>
          <cell r="J426">
            <v>0</v>
          </cell>
        </row>
        <row r="427">
          <cell r="F427" t="str">
            <v>03</v>
          </cell>
          <cell r="G427" t="str">
            <v>Социјални доприноси</v>
          </cell>
          <cell r="J427">
            <v>0</v>
          </cell>
        </row>
        <row r="428">
          <cell r="F428" t="str">
            <v>04</v>
          </cell>
          <cell r="G428" t="str">
            <v>Сопствени приходи буџетских корисника</v>
          </cell>
          <cell r="J428">
            <v>0</v>
          </cell>
        </row>
        <row r="429">
          <cell r="F429" t="str">
            <v>05</v>
          </cell>
          <cell r="G429" t="str">
            <v>Донације од иностраних земаља</v>
          </cell>
          <cell r="J429">
            <v>0</v>
          </cell>
        </row>
        <row r="430">
          <cell r="F430" t="str">
            <v>06</v>
          </cell>
          <cell r="G430" t="str">
            <v>Донације од међународних организација</v>
          </cell>
          <cell r="J430">
            <v>0</v>
          </cell>
        </row>
        <row r="431">
          <cell r="F431" t="str">
            <v>07</v>
          </cell>
          <cell r="G431" t="str">
            <v>Донације од осталих нивоа власти</v>
          </cell>
          <cell r="J431">
            <v>0</v>
          </cell>
        </row>
        <row r="432">
          <cell r="F432" t="str">
            <v>08</v>
          </cell>
          <cell r="G432" t="str">
            <v>Донације од невладиних организација и појединаца</v>
          </cell>
          <cell r="J432">
            <v>0</v>
          </cell>
        </row>
        <row r="433">
          <cell r="F433" t="str">
            <v>09</v>
          </cell>
          <cell r="G433" t="str">
            <v>Примања од продаје нефинансијске имовине</v>
          </cell>
          <cell r="J433">
            <v>0</v>
          </cell>
        </row>
        <row r="434">
          <cell r="F434" t="str">
            <v>10</v>
          </cell>
          <cell r="G434" t="str">
            <v>Примања од домаћих задуживања</v>
          </cell>
          <cell r="J434">
            <v>0</v>
          </cell>
        </row>
        <row r="435">
          <cell r="F435" t="str">
            <v>11</v>
          </cell>
          <cell r="G435" t="str">
            <v>Примања од иностраних задуживања</v>
          </cell>
          <cell r="J435">
            <v>0</v>
          </cell>
        </row>
        <row r="436">
          <cell r="F436" t="str">
            <v>12</v>
          </cell>
          <cell r="G436" t="str">
            <v>Примања од отплате датих кредита и продаје финансијске имовине</v>
          </cell>
          <cell r="J436">
            <v>0</v>
          </cell>
        </row>
        <row r="437">
          <cell r="F437" t="str">
            <v>13</v>
          </cell>
          <cell r="G437" t="str">
            <v>Нераспоређени вишак прихода из ранијих година</v>
          </cell>
          <cell r="J437">
            <v>0</v>
          </cell>
        </row>
        <row r="438">
          <cell r="F438" t="str">
            <v>14</v>
          </cell>
          <cell r="G438" t="str">
            <v>Неутрошена средства од приватизације из претходних година</v>
          </cell>
          <cell r="J438">
            <v>0</v>
          </cell>
        </row>
        <row r="439">
          <cell r="F439" t="str">
            <v>15</v>
          </cell>
          <cell r="G439" t="str">
            <v>Неутрошена средства донација из претходних година</v>
          </cell>
          <cell r="J439">
            <v>0</v>
          </cell>
        </row>
        <row r="440">
          <cell r="F440" t="str">
            <v>16</v>
          </cell>
          <cell r="G440" t="str">
            <v>Родитељски динар за ваннаставне активности</v>
          </cell>
          <cell r="J440">
            <v>0</v>
          </cell>
        </row>
        <row r="441">
          <cell r="G441" t="str">
            <v>Функција 111:</v>
          </cell>
          <cell r="H441">
            <v>0</v>
          </cell>
          <cell r="I441">
            <v>0</v>
          </cell>
          <cell r="J441">
            <v>0</v>
          </cell>
        </row>
        <row r="442">
          <cell r="G442" t="str">
            <v>Извори финансирања за програмску активност 0602-0001:</v>
          </cell>
        </row>
        <row r="443">
          <cell r="F443" t="str">
            <v>01</v>
          </cell>
          <cell r="G443" t="str">
            <v>Приходи из буџета</v>
          </cell>
          <cell r="H443">
            <v>0</v>
          </cell>
          <cell r="J443">
            <v>0</v>
          </cell>
        </row>
        <row r="444">
          <cell r="F444" t="str">
            <v>02</v>
          </cell>
          <cell r="G444" t="str">
            <v>Трансфери између корисника на истом нивоу</v>
          </cell>
          <cell r="J444">
            <v>0</v>
          </cell>
        </row>
        <row r="445">
          <cell r="F445" t="str">
            <v>03</v>
          </cell>
          <cell r="G445" t="str">
            <v>Социјални доприноси</v>
          </cell>
          <cell r="J445">
            <v>0</v>
          </cell>
        </row>
        <row r="446">
          <cell r="F446" t="str">
            <v>04</v>
          </cell>
          <cell r="G446" t="str">
            <v>Сопствени приходи буџетских корисника</v>
          </cell>
          <cell r="J446">
            <v>0</v>
          </cell>
        </row>
        <row r="447">
          <cell r="F447" t="str">
            <v>05</v>
          </cell>
          <cell r="G447" t="str">
            <v>Донације од иностраних земаља</v>
          </cell>
          <cell r="J447">
            <v>0</v>
          </cell>
        </row>
        <row r="448">
          <cell r="F448" t="str">
            <v>06</v>
          </cell>
          <cell r="G448" t="str">
            <v>Донације од међународних организација</v>
          </cell>
          <cell r="J448">
            <v>0</v>
          </cell>
        </row>
        <row r="449">
          <cell r="F449" t="str">
            <v>07</v>
          </cell>
          <cell r="G449" t="str">
            <v>Донације од осталих нивоа власти</v>
          </cell>
          <cell r="J449">
            <v>0</v>
          </cell>
        </row>
        <row r="450">
          <cell r="F450" t="str">
            <v>08</v>
          </cell>
          <cell r="G450" t="str">
            <v>Донације од невладиних организација и појединаца</v>
          </cell>
          <cell r="J450">
            <v>0</v>
          </cell>
        </row>
        <row r="451">
          <cell r="F451" t="str">
            <v>09</v>
          </cell>
          <cell r="G451" t="str">
            <v>Примања од продаје нефинансијске имовине</v>
          </cell>
          <cell r="J451">
            <v>0</v>
          </cell>
        </row>
        <row r="452">
          <cell r="F452" t="str">
            <v>10</v>
          </cell>
          <cell r="G452" t="str">
            <v>Примања од домаћих задуживања</v>
          </cell>
          <cell r="J452">
            <v>0</v>
          </cell>
        </row>
        <row r="453">
          <cell r="F453" t="str">
            <v>11</v>
          </cell>
          <cell r="G453" t="str">
            <v>Примања од иностраних задуживања</v>
          </cell>
          <cell r="J453">
            <v>0</v>
          </cell>
        </row>
        <row r="454">
          <cell r="F454" t="str">
            <v>12</v>
          </cell>
          <cell r="G454" t="str">
            <v>Примања од отплате датих кредита и продаје финансијске имовине</v>
          </cell>
          <cell r="J454">
            <v>0</v>
          </cell>
        </row>
        <row r="455">
          <cell r="F455" t="str">
            <v>13</v>
          </cell>
          <cell r="G455" t="str">
            <v>Нераспоређени вишак прихода из ранијих година</v>
          </cell>
          <cell r="J455">
            <v>0</v>
          </cell>
        </row>
        <row r="456">
          <cell r="F456" t="str">
            <v>14</v>
          </cell>
          <cell r="G456" t="str">
            <v>Неутрошена средства од приватизације из претходних година</v>
          </cell>
          <cell r="J456">
            <v>0</v>
          </cell>
        </row>
        <row r="457">
          <cell r="F457" t="str">
            <v>15</v>
          </cell>
          <cell r="G457" t="str">
            <v>Неутрошена средства донација из претходних година</v>
          </cell>
          <cell r="J457">
            <v>0</v>
          </cell>
        </row>
        <row r="458">
          <cell r="F458" t="str">
            <v>16</v>
          </cell>
          <cell r="G458" t="str">
            <v>Родитељски динар за ваннаставне активности</v>
          </cell>
          <cell r="J458">
            <v>0</v>
          </cell>
        </row>
        <row r="459">
          <cell r="G459" t="str">
            <v>Свега за програмску активност 0602-0001:</v>
          </cell>
          <cell r="H459">
            <v>0</v>
          </cell>
          <cell r="I459">
            <v>0</v>
          </cell>
          <cell r="J459">
            <v>0</v>
          </cell>
        </row>
        <row r="461">
          <cell r="G461" t="str">
            <v>Извори финансирања за Програм 15:</v>
          </cell>
        </row>
        <row r="462">
          <cell r="F462" t="str">
            <v>01</v>
          </cell>
          <cell r="G462" t="str">
            <v>Приходи из буџета</v>
          </cell>
          <cell r="H462">
            <v>0</v>
          </cell>
          <cell r="J462">
            <v>0</v>
          </cell>
        </row>
        <row r="463">
          <cell r="F463" t="str">
            <v>02</v>
          </cell>
          <cell r="G463" t="str">
            <v>Трансфери између корисника на истом нивоу</v>
          </cell>
          <cell r="J463">
            <v>0</v>
          </cell>
        </row>
        <row r="464">
          <cell r="F464" t="str">
            <v>03</v>
          </cell>
          <cell r="G464" t="str">
            <v>Социјални доприноси</v>
          </cell>
          <cell r="J464">
            <v>0</v>
          </cell>
        </row>
        <row r="465">
          <cell r="F465" t="str">
            <v>04</v>
          </cell>
          <cell r="G465" t="str">
            <v>Сопствени приходи буџетских корисника</v>
          </cell>
          <cell r="J465">
            <v>0</v>
          </cell>
        </row>
        <row r="466">
          <cell r="F466" t="str">
            <v>05</v>
          </cell>
          <cell r="G466" t="str">
            <v>Донације од иностраних земаља</v>
          </cell>
          <cell r="J466">
            <v>0</v>
          </cell>
        </row>
        <row r="467">
          <cell r="F467" t="str">
            <v>06</v>
          </cell>
          <cell r="G467" t="str">
            <v>Донације од међународних организација</v>
          </cell>
          <cell r="J467">
            <v>0</v>
          </cell>
        </row>
        <row r="468">
          <cell r="F468" t="str">
            <v>07</v>
          </cell>
          <cell r="G468" t="str">
            <v>Донације од осталих нивоа власти</v>
          </cell>
          <cell r="J468">
            <v>0</v>
          </cell>
        </row>
        <row r="469">
          <cell r="F469" t="str">
            <v>08</v>
          </cell>
          <cell r="G469" t="str">
            <v>Донације од невладиних организација и појединаца</v>
          </cell>
          <cell r="J469">
            <v>0</v>
          </cell>
        </row>
        <row r="470">
          <cell r="F470" t="str">
            <v>09</v>
          </cell>
          <cell r="G470" t="str">
            <v>Примања од продаје нефинансијске имовине</v>
          </cell>
          <cell r="J470">
            <v>0</v>
          </cell>
        </row>
        <row r="471">
          <cell r="F471" t="str">
            <v>10</v>
          </cell>
          <cell r="G471" t="str">
            <v>Примања од домаћих задуживања</v>
          </cell>
          <cell r="J471">
            <v>0</v>
          </cell>
        </row>
        <row r="472">
          <cell r="F472" t="str">
            <v>11</v>
          </cell>
          <cell r="G472" t="str">
            <v>Примања од иностраних задуживања</v>
          </cell>
          <cell r="J472">
            <v>0</v>
          </cell>
        </row>
        <row r="473">
          <cell r="F473" t="str">
            <v>12</v>
          </cell>
          <cell r="G473" t="str">
            <v>Примања од отплате датих кредита и продаје финансијске имовине</v>
          </cell>
          <cell r="J473">
            <v>0</v>
          </cell>
        </row>
        <row r="474">
          <cell r="F474" t="str">
            <v>13</v>
          </cell>
          <cell r="G474" t="str">
            <v>Нераспоређени вишак прихода из ранијих година</v>
          </cell>
          <cell r="J474">
            <v>0</v>
          </cell>
        </row>
        <row r="475">
          <cell r="F475" t="str">
            <v>14</v>
          </cell>
          <cell r="G475" t="str">
            <v>Неутрошена средства од приватизације из претходних година</v>
          </cell>
          <cell r="J475">
            <v>0</v>
          </cell>
        </row>
        <row r="476">
          <cell r="F476" t="str">
            <v>15</v>
          </cell>
          <cell r="G476" t="str">
            <v>Неутрошена средства донација из претходних година</v>
          </cell>
          <cell r="J476">
            <v>0</v>
          </cell>
        </row>
        <row r="477">
          <cell r="F477" t="str">
            <v>16</v>
          </cell>
          <cell r="G477" t="str">
            <v>Родитељски динар за ваннаставне активности</v>
          </cell>
          <cell r="J477">
            <v>0</v>
          </cell>
        </row>
        <row r="478">
          <cell r="G478" t="str">
            <v>Свега за Програм 15:</v>
          </cell>
          <cell r="H478">
            <v>0</v>
          </cell>
          <cell r="I478">
            <v>0</v>
          </cell>
          <cell r="J478">
            <v>0</v>
          </cell>
        </row>
        <row r="480">
          <cell r="G480" t="str">
            <v>Извори финансирања за Главу 1:</v>
          </cell>
        </row>
        <row r="481">
          <cell r="F481" t="str">
            <v>01</v>
          </cell>
          <cell r="G481" t="str">
            <v>Приходи из буџета</v>
          </cell>
          <cell r="H481">
            <v>0</v>
          </cell>
          <cell r="J481">
            <v>0</v>
          </cell>
        </row>
        <row r="482">
          <cell r="F482" t="str">
            <v>02</v>
          </cell>
          <cell r="G482" t="str">
            <v>Трансфери између корисника на истом нивоу</v>
          </cell>
          <cell r="J482">
            <v>0</v>
          </cell>
        </row>
        <row r="483">
          <cell r="F483" t="str">
            <v>03</v>
          </cell>
          <cell r="G483" t="str">
            <v>Социјални доприноси</v>
          </cell>
          <cell r="J483">
            <v>0</v>
          </cell>
        </row>
        <row r="484">
          <cell r="F484" t="str">
            <v>04</v>
          </cell>
          <cell r="G484" t="str">
            <v>Сопствени приходи буџетских корисника</v>
          </cell>
          <cell r="J484">
            <v>0</v>
          </cell>
        </row>
        <row r="485">
          <cell r="F485" t="str">
            <v>05</v>
          </cell>
          <cell r="G485" t="str">
            <v>Донације од иностраних земаља</v>
          </cell>
          <cell r="J485">
            <v>0</v>
          </cell>
        </row>
        <row r="486">
          <cell r="F486" t="str">
            <v>06</v>
          </cell>
          <cell r="G486" t="str">
            <v>Донације од међународних организација</v>
          </cell>
          <cell r="J486">
            <v>0</v>
          </cell>
        </row>
        <row r="487">
          <cell r="F487" t="str">
            <v>07</v>
          </cell>
          <cell r="G487" t="str">
            <v>Донације од осталих нивоа власти</v>
          </cell>
          <cell r="J487">
            <v>0</v>
          </cell>
        </row>
        <row r="488">
          <cell r="F488" t="str">
            <v>08</v>
          </cell>
          <cell r="G488" t="str">
            <v>Донације од невладиних организација и појединаца</v>
          </cell>
          <cell r="J488">
            <v>0</v>
          </cell>
        </row>
        <row r="489">
          <cell r="F489" t="str">
            <v>09</v>
          </cell>
          <cell r="G489" t="str">
            <v>Примања од продаје нефинансијске имовине</v>
          </cell>
          <cell r="J489">
            <v>0</v>
          </cell>
        </row>
        <row r="490">
          <cell r="F490" t="str">
            <v>10</v>
          </cell>
          <cell r="G490" t="str">
            <v>Примања од домаћих задуживања</v>
          </cell>
          <cell r="J490">
            <v>0</v>
          </cell>
        </row>
        <row r="491">
          <cell r="F491" t="str">
            <v>11</v>
          </cell>
          <cell r="G491" t="str">
            <v>Примања од иностраних задуживања</v>
          </cell>
          <cell r="J491">
            <v>0</v>
          </cell>
        </row>
        <row r="492">
          <cell r="F492" t="str">
            <v>12</v>
          </cell>
          <cell r="G492" t="str">
            <v>Примања од отплате датих кредита и продаје финансијске имовине</v>
          </cell>
          <cell r="J492">
            <v>0</v>
          </cell>
        </row>
        <row r="493">
          <cell r="F493" t="str">
            <v>13</v>
          </cell>
          <cell r="G493" t="str">
            <v>Нераспоређени вишак прихода из ранијих година</v>
          </cell>
          <cell r="J493">
            <v>0</v>
          </cell>
        </row>
        <row r="494">
          <cell r="F494" t="str">
            <v>14</v>
          </cell>
          <cell r="G494" t="str">
            <v>Неутрошена средства од приватизације из претходних година</v>
          </cell>
          <cell r="J494">
            <v>0</v>
          </cell>
        </row>
        <row r="495">
          <cell r="F495" t="str">
            <v>15</v>
          </cell>
          <cell r="G495" t="str">
            <v>Неутрошена средства донација из претходних година</v>
          </cell>
          <cell r="J495">
            <v>0</v>
          </cell>
        </row>
        <row r="496">
          <cell r="F496" t="str">
            <v>16</v>
          </cell>
          <cell r="G496" t="str">
            <v>Родитељски динар за ваннаставне активности</v>
          </cell>
          <cell r="J496">
            <v>0</v>
          </cell>
        </row>
        <row r="497">
          <cell r="G497" t="str">
            <v>Свега за Главу 1:</v>
          </cell>
          <cell r="H497">
            <v>0</v>
          </cell>
          <cell r="I497">
            <v>0</v>
          </cell>
          <cell r="J497">
            <v>0</v>
          </cell>
        </row>
        <row r="499">
          <cell r="G499" t="str">
            <v>Извори финансирања за Раздео 2:</v>
          </cell>
        </row>
        <row r="500">
          <cell r="F500" t="str">
            <v>01</v>
          </cell>
          <cell r="G500" t="str">
            <v>Приходи из буџета</v>
          </cell>
          <cell r="H500">
            <v>0</v>
          </cell>
          <cell r="J500">
            <v>0</v>
          </cell>
        </row>
        <row r="501">
          <cell r="F501" t="str">
            <v>02</v>
          </cell>
          <cell r="G501" t="str">
            <v>Трансфери између корисника на истом нивоу</v>
          </cell>
          <cell r="J501">
            <v>0</v>
          </cell>
        </row>
        <row r="502">
          <cell r="F502" t="str">
            <v>03</v>
          </cell>
          <cell r="G502" t="str">
            <v>Социјални доприноси</v>
          </cell>
          <cell r="J502">
            <v>0</v>
          </cell>
        </row>
        <row r="503">
          <cell r="F503" t="str">
            <v>04</v>
          </cell>
          <cell r="G503" t="str">
            <v>Сопствени приходи буџетских корисника</v>
          </cell>
          <cell r="J503">
            <v>0</v>
          </cell>
        </row>
        <row r="504">
          <cell r="F504" t="str">
            <v>05</v>
          </cell>
          <cell r="G504" t="str">
            <v>Донације од иностраних земаља</v>
          </cell>
          <cell r="J504">
            <v>0</v>
          </cell>
        </row>
        <row r="505">
          <cell r="F505" t="str">
            <v>06</v>
          </cell>
          <cell r="G505" t="str">
            <v>Донације од међународних организација</v>
          </cell>
          <cell r="J505">
            <v>0</v>
          </cell>
        </row>
        <row r="506">
          <cell r="F506" t="str">
            <v>07</v>
          </cell>
          <cell r="G506" t="str">
            <v>Донације од осталих нивоа власти</v>
          </cell>
          <cell r="J506">
            <v>0</v>
          </cell>
        </row>
        <row r="507">
          <cell r="F507" t="str">
            <v>08</v>
          </cell>
          <cell r="G507" t="str">
            <v>Донације од невладиних организација и појединаца</v>
          </cell>
          <cell r="J507">
            <v>0</v>
          </cell>
        </row>
        <row r="508">
          <cell r="F508" t="str">
            <v>09</v>
          </cell>
          <cell r="G508" t="str">
            <v>Примања од продаје нефинансијске имовине</v>
          </cell>
          <cell r="J508">
            <v>0</v>
          </cell>
        </row>
        <row r="509">
          <cell r="F509" t="str">
            <v>10</v>
          </cell>
          <cell r="G509" t="str">
            <v>Примања од домаћих задуживања</v>
          </cell>
          <cell r="J509">
            <v>0</v>
          </cell>
        </row>
        <row r="510">
          <cell r="F510" t="str">
            <v>11</v>
          </cell>
          <cell r="G510" t="str">
            <v>Примања од иностраних задуживања</v>
          </cell>
          <cell r="J510">
            <v>0</v>
          </cell>
        </row>
        <row r="511">
          <cell r="F511" t="str">
            <v>12</v>
          </cell>
          <cell r="G511" t="str">
            <v>Примања од отплате датих кредита и продаје финансијске имовине</v>
          </cell>
          <cell r="J511">
            <v>0</v>
          </cell>
        </row>
        <row r="512">
          <cell r="F512" t="str">
            <v>13</v>
          </cell>
          <cell r="G512" t="str">
            <v>Нераспоређени вишак прихода из ранијих година</v>
          </cell>
          <cell r="J512">
            <v>0</v>
          </cell>
        </row>
        <row r="513">
          <cell r="F513" t="str">
            <v>14</v>
          </cell>
          <cell r="G513" t="str">
            <v>Неутрошена средства од приватизације из претходних година</v>
          </cell>
          <cell r="J513">
            <v>0</v>
          </cell>
        </row>
        <row r="514">
          <cell r="F514" t="str">
            <v>15</v>
          </cell>
          <cell r="G514" t="str">
            <v>Неутрошена средства донација из претходних година</v>
          </cell>
          <cell r="J514">
            <v>0</v>
          </cell>
        </row>
        <row r="515">
          <cell r="F515" t="str">
            <v>16</v>
          </cell>
          <cell r="G515" t="str">
            <v>Родитељски динар за ваннаставне активности</v>
          </cell>
          <cell r="J515">
            <v>0</v>
          </cell>
        </row>
        <row r="516">
          <cell r="G516" t="str">
            <v>Свега за Раздео 2:</v>
          </cell>
          <cell r="H516">
            <v>0</v>
          </cell>
          <cell r="I516">
            <v>0</v>
          </cell>
          <cell r="J516">
            <v>0</v>
          </cell>
        </row>
        <row r="519">
          <cell r="G519" t="str">
            <v>ГРАДСКО ЈАВНО ПРАВОБРАНИЛАШТВО</v>
          </cell>
        </row>
        <row r="520">
          <cell r="C520" t="str">
            <v>0602</v>
          </cell>
          <cell r="G520" t="str">
            <v>ПРОГРАМ 15 - ЛОКАЛНА САМОУПРАВА</v>
          </cell>
        </row>
        <row r="521">
          <cell r="C521" t="str">
            <v>0602-0004</v>
          </cell>
          <cell r="G521" t="str">
            <v>Општинско јавно правобранилаштво</v>
          </cell>
        </row>
        <row r="522">
          <cell r="D522">
            <v>330</v>
          </cell>
          <cell r="G522" t="str">
            <v>Судови</v>
          </cell>
        </row>
        <row r="523">
          <cell r="F523">
            <v>411</v>
          </cell>
          <cell r="G523" t="str">
            <v>Плате, додаци и накнаде запослених (зараде)</v>
          </cell>
          <cell r="J523">
            <v>0</v>
          </cell>
        </row>
        <row r="524">
          <cell r="F524">
            <v>412</v>
          </cell>
          <cell r="G524" t="str">
            <v>Социјални доприноси на терет послодавца</v>
          </cell>
          <cell r="J524">
            <v>0</v>
          </cell>
        </row>
        <row r="525">
          <cell r="F525">
            <v>413</v>
          </cell>
          <cell r="G525" t="str">
            <v>Накнаде у натури</v>
          </cell>
          <cell r="J525">
            <v>0</v>
          </cell>
        </row>
        <row r="526">
          <cell r="F526">
            <v>414</v>
          </cell>
          <cell r="G526" t="str">
            <v>Социјална давања запосленима</v>
          </cell>
          <cell r="J526">
            <v>0</v>
          </cell>
        </row>
        <row r="527">
          <cell r="F527">
            <v>415</v>
          </cell>
          <cell r="G527" t="str">
            <v>Накнаде трошкова за запослене</v>
          </cell>
          <cell r="J527">
            <v>0</v>
          </cell>
        </row>
        <row r="528">
          <cell r="F528">
            <v>416</v>
          </cell>
          <cell r="G528" t="str">
            <v>Награде запосленима и остали посебни расходи</v>
          </cell>
          <cell r="J528">
            <v>0</v>
          </cell>
        </row>
        <row r="529">
          <cell r="F529">
            <v>417</v>
          </cell>
          <cell r="G529" t="str">
            <v>Посланички додатак</v>
          </cell>
          <cell r="J529">
            <v>0</v>
          </cell>
        </row>
        <row r="530">
          <cell r="F530">
            <v>418</v>
          </cell>
          <cell r="G530" t="str">
            <v>Судијски додатак.</v>
          </cell>
          <cell r="J530">
            <v>0</v>
          </cell>
        </row>
        <row r="531">
          <cell r="F531">
            <v>421</v>
          </cell>
          <cell r="G531" t="str">
            <v>Стални трошкови</v>
          </cell>
          <cell r="J531">
            <v>0</v>
          </cell>
        </row>
        <row r="532">
          <cell r="F532">
            <v>422</v>
          </cell>
          <cell r="G532" t="str">
            <v>Трошкови путовања</v>
          </cell>
          <cell r="J532">
            <v>0</v>
          </cell>
        </row>
        <row r="533">
          <cell r="F533">
            <v>423</v>
          </cell>
          <cell r="G533" t="str">
            <v>Услуге по уговору</v>
          </cell>
          <cell r="J533">
            <v>0</v>
          </cell>
        </row>
        <row r="534">
          <cell r="F534">
            <v>424</v>
          </cell>
          <cell r="G534" t="str">
            <v>Специјализоване услуге</v>
          </cell>
          <cell r="J534">
            <v>0</v>
          </cell>
        </row>
        <row r="535">
          <cell r="F535">
            <v>425</v>
          </cell>
          <cell r="G535" t="str">
            <v>Текуће поправке и одржавање</v>
          </cell>
          <cell r="J535">
            <v>0</v>
          </cell>
        </row>
        <row r="536">
          <cell r="F536">
            <v>426</v>
          </cell>
          <cell r="G536" t="str">
            <v>Материјал</v>
          </cell>
          <cell r="J536">
            <v>0</v>
          </cell>
        </row>
        <row r="537">
          <cell r="F537">
            <v>431</v>
          </cell>
          <cell r="G537" t="str">
            <v>Амортизација некретнина и опреме</v>
          </cell>
          <cell r="J537">
            <v>0</v>
          </cell>
        </row>
        <row r="538">
          <cell r="F538">
            <v>432</v>
          </cell>
          <cell r="G538" t="str">
            <v>Амортизација култивисане имовине</v>
          </cell>
          <cell r="J538">
            <v>0</v>
          </cell>
        </row>
        <row r="539">
          <cell r="F539">
            <v>433</v>
          </cell>
          <cell r="G539" t="str">
            <v>Употреба драгоцености</v>
          </cell>
          <cell r="J539">
            <v>0</v>
          </cell>
        </row>
        <row r="540">
          <cell r="F540">
            <v>434</v>
          </cell>
          <cell r="G540" t="str">
            <v>Употреба природне имовине</v>
          </cell>
          <cell r="J540">
            <v>0</v>
          </cell>
        </row>
        <row r="541">
          <cell r="F541">
            <v>435</v>
          </cell>
          <cell r="G541" t="str">
            <v>Амортизација нематеријалне имовине</v>
          </cell>
          <cell r="J541">
            <v>0</v>
          </cell>
        </row>
        <row r="542">
          <cell r="F542">
            <v>441</v>
          </cell>
          <cell r="G542" t="str">
            <v>Отплата домаћих камата</v>
          </cell>
          <cell r="J542">
            <v>0</v>
          </cell>
        </row>
        <row r="543">
          <cell r="F543">
            <v>442</v>
          </cell>
          <cell r="G543" t="str">
            <v>Отплата страних камата</v>
          </cell>
          <cell r="J543">
            <v>0</v>
          </cell>
        </row>
        <row r="544">
          <cell r="F544">
            <v>443</v>
          </cell>
          <cell r="G544" t="str">
            <v>Отплата камата по гаранцијама</v>
          </cell>
          <cell r="J544">
            <v>0</v>
          </cell>
        </row>
        <row r="545">
          <cell r="F545">
            <v>444</v>
          </cell>
          <cell r="G545" t="str">
            <v>Пратећи трошкови задуживања</v>
          </cell>
          <cell r="J545">
            <v>0</v>
          </cell>
        </row>
        <row r="546">
          <cell r="F546">
            <v>4511</v>
          </cell>
          <cell r="G54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46">
            <v>0</v>
          </cell>
        </row>
        <row r="547">
          <cell r="F547">
            <v>4512</v>
          </cell>
          <cell r="G54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47">
            <v>0</v>
          </cell>
        </row>
        <row r="548">
          <cell r="F548">
            <v>452</v>
          </cell>
          <cell r="G548" t="str">
            <v>Субвенције приватним финансијским институцијама</v>
          </cell>
          <cell r="J548">
            <v>0</v>
          </cell>
        </row>
        <row r="549">
          <cell r="F549">
            <v>453</v>
          </cell>
          <cell r="G549" t="str">
            <v>Субвенције јавним финансијским институцијама</v>
          </cell>
          <cell r="J549">
            <v>0</v>
          </cell>
        </row>
        <row r="550">
          <cell r="F550">
            <v>454</v>
          </cell>
          <cell r="G550" t="str">
            <v>Субвенције приватним предузећима</v>
          </cell>
          <cell r="J550">
            <v>0</v>
          </cell>
        </row>
        <row r="551">
          <cell r="F551">
            <v>461</v>
          </cell>
          <cell r="G551" t="str">
            <v>Донације страним владама</v>
          </cell>
          <cell r="J551">
            <v>0</v>
          </cell>
        </row>
        <row r="552">
          <cell r="F552">
            <v>462</v>
          </cell>
          <cell r="G552" t="str">
            <v>Донације и дотације међународним организацијама</v>
          </cell>
          <cell r="J552">
            <v>0</v>
          </cell>
        </row>
        <row r="553">
          <cell r="F553">
            <v>4631</v>
          </cell>
          <cell r="G553" t="str">
            <v>Текући трансфери осталим нивоима власти</v>
          </cell>
          <cell r="J553">
            <v>0</v>
          </cell>
        </row>
        <row r="554">
          <cell r="F554">
            <v>4632</v>
          </cell>
          <cell r="G554" t="str">
            <v>Капитални трансфери осталим нивоима власти</v>
          </cell>
          <cell r="J554">
            <v>0</v>
          </cell>
        </row>
        <row r="555">
          <cell r="F555">
            <v>464</v>
          </cell>
          <cell r="G555" t="str">
            <v>Дотације организацијама обавезног социјалног осигурања</v>
          </cell>
          <cell r="J555">
            <v>0</v>
          </cell>
        </row>
        <row r="556">
          <cell r="F556">
            <v>465</v>
          </cell>
          <cell r="G556" t="str">
            <v>Остале донације, дотације и трансфери</v>
          </cell>
          <cell r="J556">
            <v>0</v>
          </cell>
        </row>
        <row r="557">
          <cell r="F557">
            <v>472</v>
          </cell>
          <cell r="G557" t="str">
            <v>Накнаде за социјалну заштиту из буџета</v>
          </cell>
          <cell r="J557">
            <v>0</v>
          </cell>
        </row>
        <row r="558">
          <cell r="F558">
            <v>481</v>
          </cell>
          <cell r="G558" t="str">
            <v>Дотације невладиним организацијама</v>
          </cell>
          <cell r="J558">
            <v>0</v>
          </cell>
        </row>
        <row r="559">
          <cell r="F559">
            <v>482</v>
          </cell>
          <cell r="G559" t="str">
            <v>Порези, обавезне таксе, казне и пенали</v>
          </cell>
          <cell r="J559">
            <v>0</v>
          </cell>
        </row>
        <row r="560">
          <cell r="F560">
            <v>483</v>
          </cell>
          <cell r="G560" t="str">
            <v>Новчане казне и пенали по решењу судова</v>
          </cell>
          <cell r="J560">
            <v>0</v>
          </cell>
        </row>
        <row r="561">
          <cell r="F561">
            <v>484</v>
          </cell>
          <cell r="G561" t="str">
            <v>Накнада штете за повреде или штету насталу услед елементарних непогода или других природних узрока</v>
          </cell>
          <cell r="J561">
            <v>0</v>
          </cell>
        </row>
        <row r="562">
          <cell r="F562">
            <v>485</v>
          </cell>
          <cell r="G562" t="str">
            <v>Накнада штете за повреде или штету нанету од стране државних органа</v>
          </cell>
          <cell r="J562">
            <v>0</v>
          </cell>
        </row>
        <row r="563">
          <cell r="F563">
            <v>489</v>
          </cell>
          <cell r="G563" t="str">
            <v>Расходи који се финансирају из средстава за реализацију националног инвестиционог плана</v>
          </cell>
          <cell r="J563">
            <v>0</v>
          </cell>
        </row>
        <row r="564">
          <cell r="F564">
            <v>494</v>
          </cell>
          <cell r="G564" t="str">
            <v>Административни трансфери из буџета - Текући расходи</v>
          </cell>
          <cell r="J564">
            <v>0</v>
          </cell>
        </row>
        <row r="565">
          <cell r="F565">
            <v>495</v>
          </cell>
          <cell r="G565" t="str">
            <v>Административни трансфери из буџета - Издаци за нефинансијску имовину</v>
          </cell>
          <cell r="J565">
            <v>0</v>
          </cell>
        </row>
        <row r="566">
          <cell r="F566">
            <v>496</v>
          </cell>
          <cell r="G566" t="str">
            <v>Административни трансфери из буџета - Издаци за отплату главнице и набавку финансијске имовине</v>
          </cell>
          <cell r="J566">
            <v>0</v>
          </cell>
        </row>
        <row r="567">
          <cell r="F567">
            <v>499</v>
          </cell>
          <cell r="G567" t="str">
            <v>Административни трансфери из буџета - Средства резерве</v>
          </cell>
          <cell r="J567">
            <v>0</v>
          </cell>
        </row>
        <row r="568">
          <cell r="F568">
            <v>511</v>
          </cell>
          <cell r="G568" t="str">
            <v>Зграде и грађевински објекти</v>
          </cell>
          <cell r="J568">
            <v>0</v>
          </cell>
        </row>
        <row r="569">
          <cell r="F569">
            <v>512</v>
          </cell>
          <cell r="G569" t="str">
            <v>Машине и опрема</v>
          </cell>
          <cell r="J569">
            <v>0</v>
          </cell>
        </row>
        <row r="570">
          <cell r="F570">
            <v>513</v>
          </cell>
          <cell r="G570" t="str">
            <v>Остале некретнине и опрема</v>
          </cell>
          <cell r="J570">
            <v>0</v>
          </cell>
        </row>
        <row r="571">
          <cell r="F571">
            <v>514</v>
          </cell>
          <cell r="G571" t="str">
            <v>Култивисана имовина</v>
          </cell>
          <cell r="J571">
            <v>0</v>
          </cell>
        </row>
        <row r="572">
          <cell r="F572">
            <v>515</v>
          </cell>
          <cell r="G572" t="str">
            <v>Нематеријална имовина</v>
          </cell>
          <cell r="J572">
            <v>0</v>
          </cell>
        </row>
        <row r="573">
          <cell r="F573">
            <v>521</v>
          </cell>
          <cell r="G573" t="str">
            <v>Робне резерве</v>
          </cell>
          <cell r="J573">
            <v>0</v>
          </cell>
        </row>
        <row r="574">
          <cell r="F574">
            <v>522</v>
          </cell>
          <cell r="G574" t="str">
            <v>Залихе производње</v>
          </cell>
          <cell r="J574">
            <v>0</v>
          </cell>
        </row>
        <row r="575">
          <cell r="F575">
            <v>523</v>
          </cell>
          <cell r="G575" t="str">
            <v>Залихе робе за даљу продају</v>
          </cell>
          <cell r="J575">
            <v>0</v>
          </cell>
        </row>
        <row r="576">
          <cell r="F576">
            <v>531</v>
          </cell>
          <cell r="G576" t="str">
            <v>Драгоцености</v>
          </cell>
          <cell r="J576">
            <v>0</v>
          </cell>
        </row>
        <row r="577">
          <cell r="F577">
            <v>541</v>
          </cell>
          <cell r="G577" t="str">
            <v>Земљиште</v>
          </cell>
          <cell r="J577">
            <v>0</v>
          </cell>
        </row>
        <row r="578">
          <cell r="F578">
            <v>542</v>
          </cell>
          <cell r="G578" t="str">
            <v>Рудна богатства</v>
          </cell>
          <cell r="J578">
            <v>0</v>
          </cell>
        </row>
        <row r="579">
          <cell r="F579">
            <v>543</v>
          </cell>
          <cell r="G579" t="str">
            <v>Шуме и воде</v>
          </cell>
          <cell r="J579">
            <v>0</v>
          </cell>
        </row>
        <row r="580">
          <cell r="F580">
            <v>551</v>
          </cell>
          <cell r="G580" t="str">
            <v>Нефинансијска имовина која се финансира из средстава за реализацију националног инвестиционог плана</v>
          </cell>
          <cell r="J580">
            <v>0</v>
          </cell>
        </row>
        <row r="581">
          <cell r="F581">
            <v>611</v>
          </cell>
          <cell r="G581" t="str">
            <v>Отплата главнице домаћим кредиторима</v>
          </cell>
          <cell r="J581">
            <v>0</v>
          </cell>
        </row>
        <row r="582">
          <cell r="F582">
            <v>620</v>
          </cell>
          <cell r="G582" t="str">
            <v>Набавка финансијске имовине</v>
          </cell>
          <cell r="J582">
            <v>0</v>
          </cell>
        </row>
        <row r="583">
          <cell r="G583" t="str">
            <v>Извори финансирања за функцију 330:</v>
          </cell>
        </row>
        <row r="584">
          <cell r="F584" t="str">
            <v>01</v>
          </cell>
          <cell r="G584" t="str">
            <v>Приходи из буџета</v>
          </cell>
          <cell r="H584">
            <v>0</v>
          </cell>
          <cell r="J584">
            <v>0</v>
          </cell>
        </row>
        <row r="585">
          <cell r="F585" t="str">
            <v>02</v>
          </cell>
          <cell r="G585" t="str">
            <v>Трансфери између корисника на истом нивоу</v>
          </cell>
          <cell r="J585">
            <v>0</v>
          </cell>
        </row>
        <row r="586">
          <cell r="F586" t="str">
            <v>03</v>
          </cell>
          <cell r="G586" t="str">
            <v>Социјални доприноси</v>
          </cell>
          <cell r="J586">
            <v>0</v>
          </cell>
        </row>
        <row r="587">
          <cell r="F587" t="str">
            <v>04</v>
          </cell>
          <cell r="G587" t="str">
            <v>Сопствени приходи буџетских корисника</v>
          </cell>
          <cell r="J587">
            <v>0</v>
          </cell>
        </row>
        <row r="588">
          <cell r="F588" t="str">
            <v>05</v>
          </cell>
          <cell r="G588" t="str">
            <v>Донације од иностраних земаља</v>
          </cell>
          <cell r="J588">
            <v>0</v>
          </cell>
        </row>
        <row r="589">
          <cell r="F589" t="str">
            <v>06</v>
          </cell>
          <cell r="G589" t="str">
            <v>Донације од међународних организација</v>
          </cell>
          <cell r="J589">
            <v>0</v>
          </cell>
        </row>
        <row r="590">
          <cell r="F590" t="str">
            <v>07</v>
          </cell>
          <cell r="G590" t="str">
            <v>Донације од осталих нивоа власти</v>
          </cell>
          <cell r="J590">
            <v>0</v>
          </cell>
        </row>
        <row r="591">
          <cell r="F591" t="str">
            <v>08</v>
          </cell>
          <cell r="G591" t="str">
            <v>Донације од невладиних организација и појединаца</v>
          </cell>
          <cell r="J591">
            <v>0</v>
          </cell>
        </row>
        <row r="592">
          <cell r="F592" t="str">
            <v>09</v>
          </cell>
          <cell r="G592" t="str">
            <v>Примања од продаје нефинансијске имовине</v>
          </cell>
          <cell r="J592">
            <v>0</v>
          </cell>
        </row>
        <row r="593">
          <cell r="F593" t="str">
            <v>10</v>
          </cell>
          <cell r="G593" t="str">
            <v>Примања од домаћих задуживања</v>
          </cell>
          <cell r="J593">
            <v>0</v>
          </cell>
        </row>
        <row r="594">
          <cell r="F594" t="str">
            <v>11</v>
          </cell>
          <cell r="G594" t="str">
            <v>Примања од иностраних задуживања</v>
          </cell>
          <cell r="J594">
            <v>0</v>
          </cell>
        </row>
        <row r="595">
          <cell r="F595" t="str">
            <v>12</v>
          </cell>
          <cell r="G595" t="str">
            <v>Примања од отплате датих кредита и продаје финансијске имовине</v>
          </cell>
          <cell r="J595">
            <v>0</v>
          </cell>
        </row>
        <row r="596">
          <cell r="F596" t="str">
            <v>13</v>
          </cell>
          <cell r="G596" t="str">
            <v>Нераспоређени вишак прихода из ранијих година</v>
          </cell>
          <cell r="J596">
            <v>0</v>
          </cell>
        </row>
        <row r="597">
          <cell r="F597" t="str">
            <v>14</v>
          </cell>
          <cell r="G597" t="str">
            <v>Неутрошена средства од приватизације из претходних година</v>
          </cell>
          <cell r="J597">
            <v>0</v>
          </cell>
        </row>
        <row r="598">
          <cell r="F598" t="str">
            <v>15</v>
          </cell>
          <cell r="G598" t="str">
            <v>Неутрошена средства донација из претходних година</v>
          </cell>
          <cell r="J598">
            <v>0</v>
          </cell>
        </row>
        <row r="599">
          <cell r="F599" t="str">
            <v>16</v>
          </cell>
          <cell r="G599" t="str">
            <v>Родитељски динар за ваннаставне активности</v>
          </cell>
          <cell r="J599">
            <v>0</v>
          </cell>
        </row>
        <row r="600">
          <cell r="G600" t="str">
            <v>Функција 330:</v>
          </cell>
          <cell r="H600">
            <v>0</v>
          </cell>
          <cell r="I600">
            <v>0</v>
          </cell>
          <cell r="J600">
            <v>0</v>
          </cell>
        </row>
        <row r="601">
          <cell r="G601" t="str">
            <v>Извори финансирања за програмску активност 0602-0004:</v>
          </cell>
        </row>
        <row r="602">
          <cell r="F602" t="str">
            <v>01</v>
          </cell>
          <cell r="G602" t="str">
            <v>Приходи из буџета</v>
          </cell>
          <cell r="H602">
            <v>0</v>
          </cell>
          <cell r="J602">
            <v>0</v>
          </cell>
        </row>
        <row r="603">
          <cell r="F603" t="str">
            <v>02</v>
          </cell>
          <cell r="G603" t="str">
            <v>Трансфери између корисника на истом нивоу</v>
          </cell>
          <cell r="J603">
            <v>0</v>
          </cell>
        </row>
        <row r="604">
          <cell r="F604" t="str">
            <v>03</v>
          </cell>
          <cell r="G604" t="str">
            <v>Социјални доприноси</v>
          </cell>
          <cell r="J604">
            <v>0</v>
          </cell>
        </row>
        <row r="605">
          <cell r="F605" t="str">
            <v>04</v>
          </cell>
          <cell r="G605" t="str">
            <v>Сопствени приходи буџетских корисника</v>
          </cell>
          <cell r="J605">
            <v>0</v>
          </cell>
        </row>
        <row r="606">
          <cell r="F606" t="str">
            <v>05</v>
          </cell>
          <cell r="G606" t="str">
            <v>Донације од иностраних земаља</v>
          </cell>
          <cell r="J606">
            <v>0</v>
          </cell>
        </row>
        <row r="607">
          <cell r="F607" t="str">
            <v>06</v>
          </cell>
          <cell r="G607" t="str">
            <v>Донације од међународних организација</v>
          </cell>
          <cell r="J607">
            <v>0</v>
          </cell>
        </row>
        <row r="608">
          <cell r="F608" t="str">
            <v>07</v>
          </cell>
          <cell r="G608" t="str">
            <v>Донације од осталих нивоа власти</v>
          </cell>
          <cell r="J608">
            <v>0</v>
          </cell>
        </row>
        <row r="609">
          <cell r="F609" t="str">
            <v>08</v>
          </cell>
          <cell r="G609" t="str">
            <v>Донације од невладиних организација и појединаца</v>
          </cell>
          <cell r="J609">
            <v>0</v>
          </cell>
        </row>
        <row r="610">
          <cell r="F610" t="str">
            <v>09</v>
          </cell>
          <cell r="G610" t="str">
            <v>Примања од продаје нефинансијске имовине</v>
          </cell>
          <cell r="J610">
            <v>0</v>
          </cell>
        </row>
        <row r="611">
          <cell r="F611" t="str">
            <v>10</v>
          </cell>
          <cell r="G611" t="str">
            <v>Примања од домаћих задуживања</v>
          </cell>
          <cell r="J611">
            <v>0</v>
          </cell>
        </row>
        <row r="612">
          <cell r="F612" t="str">
            <v>11</v>
          </cell>
          <cell r="G612" t="str">
            <v>Примања од иностраних задуживања</v>
          </cell>
          <cell r="J612">
            <v>0</v>
          </cell>
        </row>
        <row r="613">
          <cell r="F613" t="str">
            <v>12</v>
          </cell>
          <cell r="G613" t="str">
            <v>Примања од отплате датих кредита и продаје финансијске имовине</v>
          </cell>
          <cell r="J613">
            <v>0</v>
          </cell>
        </row>
        <row r="614">
          <cell r="F614" t="str">
            <v>13</v>
          </cell>
          <cell r="G614" t="str">
            <v>Нераспоређени вишак прихода из ранијих година</v>
          </cell>
          <cell r="J614">
            <v>0</v>
          </cell>
        </row>
        <row r="615">
          <cell r="F615" t="str">
            <v>14</v>
          </cell>
          <cell r="G615" t="str">
            <v>Неутрошена средства од приватизације из претходних година</v>
          </cell>
          <cell r="J615">
            <v>0</v>
          </cell>
        </row>
        <row r="616">
          <cell r="F616" t="str">
            <v>15</v>
          </cell>
          <cell r="G616" t="str">
            <v>Неутрошена средства донација из претходних година</v>
          </cell>
          <cell r="J616">
            <v>0</v>
          </cell>
        </row>
        <row r="617">
          <cell r="F617" t="str">
            <v>16</v>
          </cell>
          <cell r="G617" t="str">
            <v>Родитељски динар за ваннаставне активности</v>
          </cell>
          <cell r="J617">
            <v>0</v>
          </cell>
        </row>
        <row r="618">
          <cell r="G618" t="str">
            <v>Свега за програмску активност 0602-0004:</v>
          </cell>
          <cell r="H618">
            <v>0</v>
          </cell>
          <cell r="I618">
            <v>0</v>
          </cell>
          <cell r="J618">
            <v>0</v>
          </cell>
        </row>
        <row r="620">
          <cell r="G620" t="str">
            <v>Извори финансирања за Програм 15:</v>
          </cell>
        </row>
        <row r="621">
          <cell r="F621" t="str">
            <v>01</v>
          </cell>
          <cell r="G621" t="str">
            <v>Приходи из буџета</v>
          </cell>
          <cell r="H621">
            <v>0</v>
          </cell>
          <cell r="J621">
            <v>0</v>
          </cell>
        </row>
        <row r="622">
          <cell r="F622" t="str">
            <v>02</v>
          </cell>
          <cell r="G622" t="str">
            <v>Трансфери између корисника на истом нивоу</v>
          </cell>
          <cell r="J622">
            <v>0</v>
          </cell>
        </row>
        <row r="623">
          <cell r="F623" t="str">
            <v>03</v>
          </cell>
          <cell r="G623" t="str">
            <v>Социјални доприноси</v>
          </cell>
          <cell r="J623">
            <v>0</v>
          </cell>
        </row>
        <row r="624">
          <cell r="F624" t="str">
            <v>04</v>
          </cell>
          <cell r="G624" t="str">
            <v>Сопствени приходи буџетских корисника</v>
          </cell>
          <cell r="J624">
            <v>0</v>
          </cell>
        </row>
        <row r="625">
          <cell r="F625" t="str">
            <v>05</v>
          </cell>
          <cell r="G625" t="str">
            <v>Донације од иностраних земаља</v>
          </cell>
          <cell r="J625">
            <v>0</v>
          </cell>
        </row>
        <row r="626">
          <cell r="F626" t="str">
            <v>06</v>
          </cell>
          <cell r="G626" t="str">
            <v>Донације од међународних организација</v>
          </cell>
          <cell r="J626">
            <v>0</v>
          </cell>
        </row>
        <row r="627">
          <cell r="F627" t="str">
            <v>07</v>
          </cell>
          <cell r="G627" t="str">
            <v>Донације од осталих нивоа власти</v>
          </cell>
          <cell r="J627">
            <v>0</v>
          </cell>
        </row>
        <row r="628">
          <cell r="F628" t="str">
            <v>08</v>
          </cell>
          <cell r="G628" t="str">
            <v>Донације од невладиних организација и појединаца</v>
          </cell>
          <cell r="J628">
            <v>0</v>
          </cell>
        </row>
        <row r="629">
          <cell r="F629" t="str">
            <v>09</v>
          </cell>
          <cell r="G629" t="str">
            <v>Примања од продаје нефинансијске имовине</v>
          </cell>
          <cell r="J629">
            <v>0</v>
          </cell>
        </row>
        <row r="630">
          <cell r="F630" t="str">
            <v>10</v>
          </cell>
          <cell r="G630" t="str">
            <v>Примања од домаћих задуживања</v>
          </cell>
          <cell r="J630">
            <v>0</v>
          </cell>
        </row>
        <row r="631">
          <cell r="F631" t="str">
            <v>11</v>
          </cell>
          <cell r="G631" t="str">
            <v>Примања од иностраних задуживања</v>
          </cell>
          <cell r="J631">
            <v>0</v>
          </cell>
        </row>
        <row r="632">
          <cell r="F632" t="str">
            <v>12</v>
          </cell>
          <cell r="G632" t="str">
            <v>Примања од отплате датих кредита и продаје финансијске имовине</v>
          </cell>
          <cell r="J632">
            <v>0</v>
          </cell>
        </row>
        <row r="633">
          <cell r="F633" t="str">
            <v>13</v>
          </cell>
          <cell r="G633" t="str">
            <v>Нераспоређени вишак прихода из ранијих година</v>
          </cell>
          <cell r="J633">
            <v>0</v>
          </cell>
        </row>
        <row r="634">
          <cell r="F634" t="str">
            <v>14</v>
          </cell>
          <cell r="G634" t="str">
            <v>Неутрошена средства од приватизације из претходних година</v>
          </cell>
          <cell r="J634">
            <v>0</v>
          </cell>
        </row>
        <row r="635">
          <cell r="F635" t="str">
            <v>15</v>
          </cell>
          <cell r="G635" t="str">
            <v>Неутрошена средства донација из претходних година</v>
          </cell>
          <cell r="J635">
            <v>0</v>
          </cell>
        </row>
        <row r="636">
          <cell r="F636" t="str">
            <v>16</v>
          </cell>
          <cell r="G636" t="str">
            <v>Родитељски динар за ваннаставне активности</v>
          </cell>
          <cell r="J636">
            <v>0</v>
          </cell>
        </row>
        <row r="637">
          <cell r="G637" t="str">
            <v>Свега за Програм 15:</v>
          </cell>
          <cell r="H637">
            <v>0</v>
          </cell>
          <cell r="I637">
            <v>0</v>
          </cell>
          <cell r="J637">
            <v>0</v>
          </cell>
        </row>
        <row r="639">
          <cell r="G639" t="str">
            <v>Извори финансирања за Главу 1:</v>
          </cell>
        </row>
        <row r="640">
          <cell r="F640" t="str">
            <v>01</v>
          </cell>
          <cell r="G640" t="str">
            <v>Приходи из буџета</v>
          </cell>
          <cell r="H640">
            <v>0</v>
          </cell>
          <cell r="J640">
            <v>0</v>
          </cell>
        </row>
        <row r="641">
          <cell r="F641" t="str">
            <v>02</v>
          </cell>
          <cell r="G641" t="str">
            <v>Трансфери између корисника на истом нивоу</v>
          </cell>
          <cell r="J641">
            <v>0</v>
          </cell>
        </row>
        <row r="642">
          <cell r="F642" t="str">
            <v>03</v>
          </cell>
          <cell r="G642" t="str">
            <v>Социјални доприноси</v>
          </cell>
          <cell r="J642">
            <v>0</v>
          </cell>
        </row>
        <row r="643">
          <cell r="F643" t="str">
            <v>04</v>
          </cell>
          <cell r="G643" t="str">
            <v>Сопствени приходи буџетских корисника</v>
          </cell>
          <cell r="J643">
            <v>0</v>
          </cell>
        </row>
        <row r="644">
          <cell r="F644" t="str">
            <v>05</v>
          </cell>
          <cell r="G644" t="str">
            <v>Донације од иностраних земаља</v>
          </cell>
          <cell r="J644">
            <v>0</v>
          </cell>
        </row>
        <row r="645">
          <cell r="F645" t="str">
            <v>06</v>
          </cell>
          <cell r="G645" t="str">
            <v>Донације од међународних организација</v>
          </cell>
          <cell r="J645">
            <v>0</v>
          </cell>
        </row>
        <row r="646">
          <cell r="F646" t="str">
            <v>07</v>
          </cell>
          <cell r="G646" t="str">
            <v>Донације од осталих нивоа власти</v>
          </cell>
          <cell r="J646">
            <v>0</v>
          </cell>
        </row>
        <row r="647">
          <cell r="F647" t="str">
            <v>08</v>
          </cell>
          <cell r="G647" t="str">
            <v>Донације од невладиних организација и појединаца</v>
          </cell>
          <cell r="J647">
            <v>0</v>
          </cell>
        </row>
        <row r="648">
          <cell r="F648" t="str">
            <v>09</v>
          </cell>
          <cell r="G648" t="str">
            <v>Примања од продаје нефинансијске имовине</v>
          </cell>
          <cell r="J648">
            <v>0</v>
          </cell>
        </row>
        <row r="649">
          <cell r="F649" t="str">
            <v>10</v>
          </cell>
          <cell r="G649" t="str">
            <v>Примања од домаћих задуживања</v>
          </cell>
          <cell r="J649">
            <v>0</v>
          </cell>
        </row>
        <row r="650">
          <cell r="F650" t="str">
            <v>11</v>
          </cell>
          <cell r="G650" t="str">
            <v>Примања од иностраних задуживања</v>
          </cell>
          <cell r="J650">
            <v>0</v>
          </cell>
        </row>
        <row r="651">
          <cell r="F651" t="str">
            <v>12</v>
          </cell>
          <cell r="G651" t="str">
            <v>Примања од отплате датих кредита и продаје финансијске имовине</v>
          </cell>
          <cell r="J651">
            <v>0</v>
          </cell>
        </row>
        <row r="652">
          <cell r="F652" t="str">
            <v>13</v>
          </cell>
          <cell r="G652" t="str">
            <v>Нераспоређени вишак прихода из ранијих година</v>
          </cell>
          <cell r="J652">
            <v>0</v>
          </cell>
        </row>
        <row r="653">
          <cell r="F653" t="str">
            <v>14</v>
          </cell>
          <cell r="G653" t="str">
            <v>Неутрошена средства од приватизације из претходних година</v>
          </cell>
          <cell r="J653">
            <v>0</v>
          </cell>
        </row>
        <row r="654">
          <cell r="F654" t="str">
            <v>15</v>
          </cell>
          <cell r="G654" t="str">
            <v>Неутрошена средства донација из претходних година</v>
          </cell>
          <cell r="J654">
            <v>0</v>
          </cell>
        </row>
        <row r="655">
          <cell r="F655" t="str">
            <v>16</v>
          </cell>
          <cell r="G655" t="str">
            <v>Родитељски динар за ваннаставне активности</v>
          </cell>
          <cell r="J655">
            <v>0</v>
          </cell>
        </row>
        <row r="656">
          <cell r="G656" t="str">
            <v>Свега за Главу 1:</v>
          </cell>
          <cell r="H656">
            <v>0</v>
          </cell>
          <cell r="I656">
            <v>0</v>
          </cell>
          <cell r="J656">
            <v>0</v>
          </cell>
        </row>
        <row r="658">
          <cell r="G658" t="str">
            <v>Извори финансирања за Раздео 3:</v>
          </cell>
        </row>
        <row r="659">
          <cell r="F659" t="str">
            <v>01</v>
          </cell>
          <cell r="G659" t="str">
            <v>Приходи из буџета</v>
          </cell>
          <cell r="H659">
            <v>0</v>
          </cell>
          <cell r="J659">
            <v>0</v>
          </cell>
        </row>
        <row r="660">
          <cell r="F660" t="str">
            <v>02</v>
          </cell>
          <cell r="G660" t="str">
            <v>Трансфери између корисника на истом нивоу</v>
          </cell>
          <cell r="J660">
            <v>0</v>
          </cell>
        </row>
        <row r="661">
          <cell r="F661" t="str">
            <v>03</v>
          </cell>
          <cell r="G661" t="str">
            <v>Социјални доприноси</v>
          </cell>
          <cell r="J661">
            <v>0</v>
          </cell>
        </row>
        <row r="662">
          <cell r="F662" t="str">
            <v>04</v>
          </cell>
          <cell r="G662" t="str">
            <v>Сопствени приходи буџетских корисника</v>
          </cell>
          <cell r="J662">
            <v>0</v>
          </cell>
        </row>
        <row r="663">
          <cell r="F663" t="str">
            <v>05</v>
          </cell>
          <cell r="G663" t="str">
            <v>Донације од иностраних земаља</v>
          </cell>
          <cell r="J663">
            <v>0</v>
          </cell>
        </row>
        <row r="664">
          <cell r="F664" t="str">
            <v>06</v>
          </cell>
          <cell r="G664" t="str">
            <v>Донације од међународних организација</v>
          </cell>
          <cell r="J664">
            <v>0</v>
          </cell>
        </row>
        <row r="665">
          <cell r="F665" t="str">
            <v>07</v>
          </cell>
          <cell r="G665" t="str">
            <v>Донације од осталих нивоа власти</v>
          </cell>
          <cell r="J665">
            <v>0</v>
          </cell>
        </row>
        <row r="666">
          <cell r="F666" t="str">
            <v>08</v>
          </cell>
          <cell r="G666" t="str">
            <v>Донације од невладиних организација и појединаца</v>
          </cell>
          <cell r="J666">
            <v>0</v>
          </cell>
        </row>
        <row r="667">
          <cell r="F667" t="str">
            <v>09</v>
          </cell>
          <cell r="G667" t="str">
            <v>Примања од продаје нефинансијске имовине</v>
          </cell>
          <cell r="J667">
            <v>0</v>
          </cell>
        </row>
        <row r="668">
          <cell r="F668" t="str">
            <v>10</v>
          </cell>
          <cell r="G668" t="str">
            <v>Примања од домаћих задуживања</v>
          </cell>
          <cell r="J668">
            <v>0</v>
          </cell>
        </row>
        <row r="669">
          <cell r="F669" t="str">
            <v>11</v>
          </cell>
          <cell r="G669" t="str">
            <v>Примања од иностраних задуживања</v>
          </cell>
          <cell r="J669">
            <v>0</v>
          </cell>
        </row>
        <row r="670">
          <cell r="F670" t="str">
            <v>12</v>
          </cell>
          <cell r="G670" t="str">
            <v>Примања од отплате датих кредита и продаје финансијске имовине</v>
          </cell>
          <cell r="J670">
            <v>0</v>
          </cell>
        </row>
        <row r="671">
          <cell r="F671" t="str">
            <v>13</v>
          </cell>
          <cell r="G671" t="str">
            <v>Нераспоређени вишак прихода из ранијих година</v>
          </cell>
          <cell r="J671">
            <v>0</v>
          </cell>
        </row>
        <row r="672">
          <cell r="F672" t="str">
            <v>14</v>
          </cell>
          <cell r="G672" t="str">
            <v>Неутрошена средства од приватизације из претходних година</v>
          </cell>
          <cell r="J672">
            <v>0</v>
          </cell>
        </row>
        <row r="673">
          <cell r="F673" t="str">
            <v>15</v>
          </cell>
          <cell r="G673" t="str">
            <v>Неутрошена средства донација из претходних година</v>
          </cell>
          <cell r="J673">
            <v>0</v>
          </cell>
        </row>
        <row r="674">
          <cell r="F674" t="str">
            <v>16</v>
          </cell>
          <cell r="G674" t="str">
            <v>Родитељски динар за ваннаставне активности</v>
          </cell>
          <cell r="J674">
            <v>0</v>
          </cell>
        </row>
        <row r="675">
          <cell r="G675" t="str">
            <v>Свега за Раздео 2:</v>
          </cell>
          <cell r="H675">
            <v>0</v>
          </cell>
          <cell r="I675">
            <v>0</v>
          </cell>
          <cell r="J675">
            <v>0</v>
          </cell>
        </row>
        <row r="678">
          <cell r="G678" t="str">
            <v>ГРАДСКА УПРАВА</v>
          </cell>
        </row>
        <row r="679">
          <cell r="C679" t="str">
            <v>1101</v>
          </cell>
          <cell r="G679" t="str">
            <v>ПРОГРАМ 1: ЛОКАЛНИ РАЗВОЈ И ПРОСТОРНО ПЛАНИРАЊЕ</v>
          </cell>
        </row>
        <row r="680">
          <cell r="C680" t="str">
            <v xml:space="preserve">1101-0001  </v>
          </cell>
          <cell r="G680" t="str">
            <v>Стратешко, просторно и урбанистичко планирање</v>
          </cell>
        </row>
        <row r="681">
          <cell r="D681">
            <v>620</v>
          </cell>
          <cell r="G681" t="str">
            <v>Развој заједнице</v>
          </cell>
        </row>
        <row r="682">
          <cell r="F682">
            <v>411</v>
          </cell>
          <cell r="G682" t="str">
            <v>Плате, додаци и накнаде запослених (зараде)</v>
          </cell>
        </row>
        <row r="683">
          <cell r="F683">
            <v>412</v>
          </cell>
          <cell r="G683" t="str">
            <v>Социјални доприноси на терет послодавца</v>
          </cell>
        </row>
        <row r="684">
          <cell r="F684">
            <v>422</v>
          </cell>
          <cell r="G684" t="str">
            <v>Трошкови путовања</v>
          </cell>
        </row>
        <row r="685">
          <cell r="F685">
            <v>423</v>
          </cell>
          <cell r="G685" t="str">
            <v>Услуге по уговору</v>
          </cell>
        </row>
        <row r="686">
          <cell r="F686">
            <v>424</v>
          </cell>
          <cell r="G686" t="str">
            <v>Специјализоване услуге</v>
          </cell>
        </row>
        <row r="687">
          <cell r="F687">
            <v>425</v>
          </cell>
          <cell r="G687" t="str">
            <v>Текуће поправке и одржавање</v>
          </cell>
        </row>
        <row r="688">
          <cell r="F688">
            <v>426</v>
          </cell>
          <cell r="G688" t="str">
            <v>Материјал</v>
          </cell>
        </row>
        <row r="689">
          <cell r="F689">
            <v>482</v>
          </cell>
          <cell r="G689" t="str">
            <v>Порези, обавезне таксе, казне и пенали</v>
          </cell>
        </row>
        <row r="690">
          <cell r="F690">
            <v>511</v>
          </cell>
          <cell r="G690" t="str">
            <v>Зграде и грађевински објекти</v>
          </cell>
        </row>
        <row r="691">
          <cell r="G691" t="str">
            <v>Извори финансирања за функцију 620:</v>
          </cell>
        </row>
        <row r="692">
          <cell r="F692" t="str">
            <v>01</v>
          </cell>
          <cell r="G692" t="str">
            <v>Приходи из буџета</v>
          </cell>
          <cell r="H692">
            <v>0</v>
          </cell>
          <cell r="J692">
            <v>0</v>
          </cell>
        </row>
        <row r="693">
          <cell r="F693" t="str">
            <v>02</v>
          </cell>
          <cell r="G693" t="str">
            <v>Трансфери између корисника на истом нивоу</v>
          </cell>
          <cell r="J693">
            <v>0</v>
          </cell>
        </row>
        <row r="694">
          <cell r="F694" t="str">
            <v>03</v>
          </cell>
          <cell r="G694" t="str">
            <v>Социјални доприноси</v>
          </cell>
          <cell r="J694">
            <v>0</v>
          </cell>
        </row>
        <row r="695">
          <cell r="F695" t="str">
            <v>04</v>
          </cell>
          <cell r="G695" t="str">
            <v>Сопствени приходи буџетских корисника</v>
          </cell>
          <cell r="J695">
            <v>0</v>
          </cell>
        </row>
        <row r="696">
          <cell r="F696" t="str">
            <v>05</v>
          </cell>
          <cell r="G696" t="str">
            <v>Донације од иностраних земаља</v>
          </cell>
          <cell r="J696">
            <v>0</v>
          </cell>
        </row>
        <row r="697">
          <cell r="F697" t="str">
            <v>06</v>
          </cell>
          <cell r="G697" t="str">
            <v>Донације од међународних организација</v>
          </cell>
          <cell r="J697">
            <v>0</v>
          </cell>
        </row>
        <row r="698">
          <cell r="F698" t="str">
            <v>07</v>
          </cell>
          <cell r="G698" t="str">
            <v>Донације од осталих нивоа власти</v>
          </cell>
          <cell r="J698">
            <v>0</v>
          </cell>
        </row>
        <row r="699">
          <cell r="F699" t="str">
            <v>08</v>
          </cell>
          <cell r="G699" t="str">
            <v>Донације од невладиних организација и појединаца</v>
          </cell>
          <cell r="J699">
            <v>0</v>
          </cell>
        </row>
        <row r="700">
          <cell r="F700" t="str">
            <v>09</v>
          </cell>
          <cell r="G700" t="str">
            <v>Примања од продаје нефинансијске имовине</v>
          </cell>
          <cell r="J700">
            <v>0</v>
          </cell>
        </row>
        <row r="701">
          <cell r="F701" t="str">
            <v>10</v>
          </cell>
          <cell r="G701" t="str">
            <v>Примања од домаћих задуживања</v>
          </cell>
          <cell r="J701">
            <v>0</v>
          </cell>
        </row>
        <row r="702">
          <cell r="F702" t="str">
            <v>11</v>
          </cell>
          <cell r="G702" t="str">
            <v>Примања од иностраних задуживања</v>
          </cell>
          <cell r="J702">
            <v>0</v>
          </cell>
        </row>
        <row r="703">
          <cell r="F703" t="str">
            <v>12</v>
          </cell>
          <cell r="G703" t="str">
            <v>Примања од отплате датих кредита и продаје финансијске имовине</v>
          </cell>
          <cell r="J703">
            <v>0</v>
          </cell>
        </row>
        <row r="704">
          <cell r="F704" t="str">
            <v>13</v>
          </cell>
          <cell r="G704" t="str">
            <v>Нераспоређени вишак прихода из ранијих година</v>
          </cell>
          <cell r="J704">
            <v>0</v>
          </cell>
        </row>
        <row r="705">
          <cell r="F705" t="str">
            <v>14</v>
          </cell>
          <cell r="G705" t="str">
            <v>Неутрошена средства од приватизације из претходних година</v>
          </cell>
          <cell r="J705">
            <v>0</v>
          </cell>
        </row>
        <row r="706">
          <cell r="F706" t="str">
            <v>15</v>
          </cell>
          <cell r="G706" t="str">
            <v>Неутрошена средства донација из претходних година</v>
          </cell>
          <cell r="J706">
            <v>0</v>
          </cell>
        </row>
        <row r="707">
          <cell r="F707" t="str">
            <v>16</v>
          </cell>
          <cell r="G707" t="str">
            <v>Родитељски динар за ваннаставне активности</v>
          </cell>
          <cell r="J707">
            <v>0</v>
          </cell>
        </row>
        <row r="708">
          <cell r="G708" t="str">
            <v>Функција 620:</v>
          </cell>
          <cell r="H708">
            <v>0</v>
          </cell>
          <cell r="I708">
            <v>0</v>
          </cell>
          <cell r="J708">
            <v>0</v>
          </cell>
        </row>
        <row r="709">
          <cell r="G709" t="str">
            <v>Извори финансирања за програмску активност 1101-0001:</v>
          </cell>
        </row>
        <row r="710">
          <cell r="F710" t="str">
            <v>01</v>
          </cell>
          <cell r="G710" t="str">
            <v>Приходи из буџета</v>
          </cell>
          <cell r="H710">
            <v>0</v>
          </cell>
          <cell r="J710">
            <v>0</v>
          </cell>
        </row>
        <row r="711">
          <cell r="F711" t="str">
            <v>02</v>
          </cell>
          <cell r="G711" t="str">
            <v>Трансфери између корисника на истом нивоу</v>
          </cell>
          <cell r="J711">
            <v>0</v>
          </cell>
        </row>
        <row r="712">
          <cell r="F712" t="str">
            <v>03</v>
          </cell>
          <cell r="G712" t="str">
            <v>Социјални доприноси</v>
          </cell>
          <cell r="J712">
            <v>0</v>
          </cell>
        </row>
        <row r="713">
          <cell r="F713" t="str">
            <v>04</v>
          </cell>
          <cell r="G713" t="str">
            <v>Сопствени приходи буџетских корисника</v>
          </cell>
          <cell r="J713">
            <v>0</v>
          </cell>
        </row>
        <row r="714">
          <cell r="F714" t="str">
            <v>05</v>
          </cell>
          <cell r="G714" t="str">
            <v>Донације од иностраних земаља</v>
          </cell>
          <cell r="J714">
            <v>0</v>
          </cell>
        </row>
        <row r="715">
          <cell r="F715" t="str">
            <v>06</v>
          </cell>
          <cell r="G715" t="str">
            <v>Донације од међународних организација</v>
          </cell>
          <cell r="J715">
            <v>0</v>
          </cell>
        </row>
        <row r="716">
          <cell r="F716" t="str">
            <v>07</v>
          </cell>
          <cell r="G716" t="str">
            <v>Донације од осталих нивоа власти</v>
          </cell>
          <cell r="J716">
            <v>0</v>
          </cell>
        </row>
        <row r="717">
          <cell r="F717" t="str">
            <v>08</v>
          </cell>
          <cell r="G717" t="str">
            <v>Донације од невладиних организација и појединаца</v>
          </cell>
          <cell r="J717">
            <v>0</v>
          </cell>
        </row>
        <row r="718">
          <cell r="F718" t="str">
            <v>09</v>
          </cell>
          <cell r="G718" t="str">
            <v>Примања од продаје нефинансијске имовине</v>
          </cell>
          <cell r="J718">
            <v>0</v>
          </cell>
        </row>
        <row r="719">
          <cell r="F719" t="str">
            <v>10</v>
          </cell>
          <cell r="G719" t="str">
            <v>Примања од домаћих задуживања</v>
          </cell>
          <cell r="J719">
            <v>0</v>
          </cell>
        </row>
        <row r="720">
          <cell r="F720" t="str">
            <v>11</v>
          </cell>
          <cell r="G720" t="str">
            <v>Примања од иностраних задуживања</v>
          </cell>
          <cell r="J720">
            <v>0</v>
          </cell>
        </row>
        <row r="721">
          <cell r="F721" t="str">
            <v>12</v>
          </cell>
          <cell r="G721" t="str">
            <v>Примања од отплате датих кредита и продаје финансијске имовине</v>
          </cell>
          <cell r="J721">
            <v>0</v>
          </cell>
        </row>
        <row r="722">
          <cell r="F722" t="str">
            <v>13</v>
          </cell>
          <cell r="G722" t="str">
            <v>Нераспоређени вишак прихода из ранијих година</v>
          </cell>
          <cell r="J722">
            <v>0</v>
          </cell>
        </row>
        <row r="723">
          <cell r="F723" t="str">
            <v>14</v>
          </cell>
          <cell r="G723" t="str">
            <v>Неутрошена средства од приватизације из претходних година</v>
          </cell>
          <cell r="J723">
            <v>0</v>
          </cell>
        </row>
        <row r="724">
          <cell r="F724" t="str">
            <v>15</v>
          </cell>
          <cell r="G724" t="str">
            <v>Неутрошена средства донација из претходних година</v>
          </cell>
          <cell r="J724">
            <v>0</v>
          </cell>
        </row>
        <row r="725">
          <cell r="F725" t="str">
            <v>16</v>
          </cell>
          <cell r="G725" t="str">
            <v>Родитељски динар за ваннаставне активности</v>
          </cell>
          <cell r="J725">
            <v>0</v>
          </cell>
        </row>
        <row r="726">
          <cell r="G726" t="str">
            <v>Свега за програмску активност 1101-0001:</v>
          </cell>
          <cell r="H726">
            <v>0</v>
          </cell>
          <cell r="I726">
            <v>0</v>
          </cell>
          <cell r="J726">
            <v>0</v>
          </cell>
        </row>
        <row r="728">
          <cell r="C728" t="str">
            <v xml:space="preserve">1101-0002 </v>
          </cell>
          <cell r="G728" t="str">
            <v xml:space="preserve">Уређивање грађевинског земљишта </v>
          </cell>
        </row>
        <row r="729">
          <cell r="D729">
            <v>620</v>
          </cell>
          <cell r="G729" t="str">
            <v>Развој заједнице</v>
          </cell>
        </row>
        <row r="730">
          <cell r="F730">
            <v>411</v>
          </cell>
          <cell r="G730" t="str">
            <v>Плате, додаци и накнаде запослених (зараде)</v>
          </cell>
        </row>
        <row r="731">
          <cell r="F731">
            <v>412</v>
          </cell>
          <cell r="G731" t="str">
            <v>Социјални доприноси на терет послодавца</v>
          </cell>
        </row>
        <row r="732">
          <cell r="F732">
            <v>422</v>
          </cell>
          <cell r="G732" t="str">
            <v>Трошкови путовања</v>
          </cell>
        </row>
        <row r="733">
          <cell r="F733">
            <v>423</v>
          </cell>
          <cell r="G733" t="str">
            <v>Услуге по уговору</v>
          </cell>
        </row>
        <row r="734">
          <cell r="F734">
            <v>424</v>
          </cell>
          <cell r="G734" t="str">
            <v>Специјализоване услуге</v>
          </cell>
        </row>
        <row r="735">
          <cell r="F735">
            <v>425</v>
          </cell>
          <cell r="G735" t="str">
            <v>Текуће поправке и одржавање</v>
          </cell>
        </row>
        <row r="736">
          <cell r="F736">
            <v>426</v>
          </cell>
          <cell r="G736" t="str">
            <v>Материјал</v>
          </cell>
        </row>
        <row r="737">
          <cell r="F737">
            <v>482</v>
          </cell>
          <cell r="G737" t="str">
            <v>Порези, обавезне таксе, казне и пенали</v>
          </cell>
        </row>
        <row r="738">
          <cell r="F738">
            <v>511</v>
          </cell>
          <cell r="G738" t="str">
            <v>Зграде и грађевински објекти</v>
          </cell>
        </row>
        <row r="739">
          <cell r="F739">
            <v>541</v>
          </cell>
          <cell r="G739" t="str">
            <v>Земљиште</v>
          </cell>
        </row>
        <row r="740">
          <cell r="G740" t="str">
            <v>Извори финансирања за функцију 620:</v>
          </cell>
        </row>
        <row r="741">
          <cell r="F741" t="str">
            <v>01</v>
          </cell>
          <cell r="G741" t="str">
            <v>Приходи из буџета</v>
          </cell>
          <cell r="H741">
            <v>0</v>
          </cell>
          <cell r="J741">
            <v>0</v>
          </cell>
        </row>
        <row r="742">
          <cell r="F742" t="str">
            <v>02</v>
          </cell>
          <cell r="G742" t="str">
            <v>Трансфери између корисника на истом нивоу</v>
          </cell>
          <cell r="J742">
            <v>0</v>
          </cell>
        </row>
        <row r="743">
          <cell r="F743" t="str">
            <v>03</v>
          </cell>
          <cell r="G743" t="str">
            <v>Социјални доприноси</v>
          </cell>
          <cell r="J743">
            <v>0</v>
          </cell>
        </row>
        <row r="744">
          <cell r="F744" t="str">
            <v>04</v>
          </cell>
          <cell r="G744" t="str">
            <v>Сопствени приходи буџетских корисника</v>
          </cell>
          <cell r="J744">
            <v>0</v>
          </cell>
        </row>
        <row r="745">
          <cell r="F745" t="str">
            <v>05</v>
          </cell>
          <cell r="G745" t="str">
            <v>Донације од иностраних земаља</v>
          </cell>
          <cell r="J745">
            <v>0</v>
          </cell>
        </row>
        <row r="746">
          <cell r="F746" t="str">
            <v>06</v>
          </cell>
          <cell r="G746" t="str">
            <v>Донације од међународних организација</v>
          </cell>
          <cell r="J746">
            <v>0</v>
          </cell>
        </row>
        <row r="747">
          <cell r="F747" t="str">
            <v>07</v>
          </cell>
          <cell r="G747" t="str">
            <v>Донације од осталих нивоа власти</v>
          </cell>
          <cell r="J747">
            <v>0</v>
          </cell>
        </row>
        <row r="748">
          <cell r="F748" t="str">
            <v>08</v>
          </cell>
          <cell r="G748" t="str">
            <v>Донације од невладиних организација и појединаца</v>
          </cell>
          <cell r="J748">
            <v>0</v>
          </cell>
        </row>
        <row r="749">
          <cell r="F749" t="str">
            <v>09</v>
          </cell>
          <cell r="G749" t="str">
            <v>Примања од продаје нефинансијске имовине</v>
          </cell>
          <cell r="J749">
            <v>0</v>
          </cell>
        </row>
        <row r="750">
          <cell r="F750" t="str">
            <v>10</v>
          </cell>
          <cell r="G750" t="str">
            <v>Примања од домаћих задуживања</v>
          </cell>
          <cell r="J750">
            <v>0</v>
          </cell>
        </row>
        <row r="751">
          <cell r="F751" t="str">
            <v>11</v>
          </cell>
          <cell r="G751" t="str">
            <v>Примања од иностраних задуживања</v>
          </cell>
          <cell r="J751">
            <v>0</v>
          </cell>
        </row>
        <row r="752">
          <cell r="F752" t="str">
            <v>12</v>
          </cell>
          <cell r="G752" t="str">
            <v>Примања од отплате датих кредита и продаје финансијске имовине</v>
          </cell>
          <cell r="J752">
            <v>0</v>
          </cell>
        </row>
        <row r="753">
          <cell r="F753" t="str">
            <v>13</v>
          </cell>
          <cell r="G753" t="str">
            <v>Нераспоређени вишак прихода из ранијих година</v>
          </cell>
          <cell r="J753">
            <v>0</v>
          </cell>
        </row>
        <row r="754">
          <cell r="F754" t="str">
            <v>14</v>
          </cell>
          <cell r="G754" t="str">
            <v>Неутрошена средства од приватизације из претходних година</v>
          </cell>
          <cell r="J754">
            <v>0</v>
          </cell>
        </row>
        <row r="755">
          <cell r="F755" t="str">
            <v>15</v>
          </cell>
          <cell r="G755" t="str">
            <v>Неутрошена средства донација из претходних година</v>
          </cell>
          <cell r="J755">
            <v>0</v>
          </cell>
        </row>
        <row r="756">
          <cell r="F756" t="str">
            <v>16</v>
          </cell>
          <cell r="G756" t="str">
            <v>Родитељски динар за ваннаставне активности</v>
          </cell>
          <cell r="J756">
            <v>0</v>
          </cell>
        </row>
        <row r="757">
          <cell r="G757" t="str">
            <v>Функција 620:</v>
          </cell>
          <cell r="H757">
            <v>0</v>
          </cell>
          <cell r="I757">
            <v>0</v>
          </cell>
          <cell r="J757">
            <v>0</v>
          </cell>
        </row>
        <row r="758">
          <cell r="G758" t="str">
            <v>Извори финансирања за програмску активност 1101-0002:</v>
          </cell>
        </row>
        <row r="759">
          <cell r="F759" t="str">
            <v>01</v>
          </cell>
          <cell r="G759" t="str">
            <v>Приходи из буџета</v>
          </cell>
          <cell r="H759">
            <v>0</v>
          </cell>
          <cell r="J759">
            <v>0</v>
          </cell>
        </row>
        <row r="760">
          <cell r="F760" t="str">
            <v>02</v>
          </cell>
          <cell r="G760" t="str">
            <v>Трансфери између корисника на истом нивоу</v>
          </cell>
          <cell r="J760">
            <v>0</v>
          </cell>
        </row>
        <row r="761">
          <cell r="F761" t="str">
            <v>03</v>
          </cell>
          <cell r="G761" t="str">
            <v>Социјални доприноси</v>
          </cell>
          <cell r="J761">
            <v>0</v>
          </cell>
        </row>
        <row r="762">
          <cell r="F762" t="str">
            <v>04</v>
          </cell>
          <cell r="G762" t="str">
            <v>Сопствени приходи буџетских корисника</v>
          </cell>
          <cell r="J762">
            <v>0</v>
          </cell>
        </row>
        <row r="763">
          <cell r="F763" t="str">
            <v>05</v>
          </cell>
          <cell r="G763" t="str">
            <v>Донације од иностраних земаља</v>
          </cell>
          <cell r="J763">
            <v>0</v>
          </cell>
        </row>
        <row r="764">
          <cell r="F764" t="str">
            <v>06</v>
          </cell>
          <cell r="G764" t="str">
            <v>Донације од међународних организација</v>
          </cell>
          <cell r="J764">
            <v>0</v>
          </cell>
        </row>
        <row r="765">
          <cell r="F765" t="str">
            <v>07</v>
          </cell>
          <cell r="G765" t="str">
            <v>Донације од осталих нивоа власти</v>
          </cell>
          <cell r="J765">
            <v>0</v>
          </cell>
        </row>
        <row r="766">
          <cell r="F766" t="str">
            <v>08</v>
          </cell>
          <cell r="G766" t="str">
            <v>Донације од невладиних организација и појединаца</v>
          </cell>
          <cell r="J766">
            <v>0</v>
          </cell>
        </row>
        <row r="767">
          <cell r="F767" t="str">
            <v>09</v>
          </cell>
          <cell r="G767" t="str">
            <v>Примања од продаје нефинансијске имовине</v>
          </cell>
          <cell r="J767">
            <v>0</v>
          </cell>
        </row>
        <row r="768">
          <cell r="F768" t="str">
            <v>10</v>
          </cell>
          <cell r="G768" t="str">
            <v>Примања од домаћих задуживања</v>
          </cell>
          <cell r="J768">
            <v>0</v>
          </cell>
        </row>
        <row r="769">
          <cell r="F769" t="str">
            <v>11</v>
          </cell>
          <cell r="G769" t="str">
            <v>Примања од иностраних задуживања</v>
          </cell>
          <cell r="J769">
            <v>0</v>
          </cell>
        </row>
        <row r="770">
          <cell r="F770" t="str">
            <v>12</v>
          </cell>
          <cell r="G770" t="str">
            <v>Примања од отплате датих кредита и продаје финансијске имовине</v>
          </cell>
          <cell r="J770">
            <v>0</v>
          </cell>
        </row>
        <row r="771">
          <cell r="F771" t="str">
            <v>13</v>
          </cell>
          <cell r="G771" t="str">
            <v>Нераспоређени вишак прихода из ранијих година</v>
          </cell>
          <cell r="J771">
            <v>0</v>
          </cell>
        </row>
        <row r="772">
          <cell r="F772" t="str">
            <v>14</v>
          </cell>
          <cell r="G772" t="str">
            <v>Неутрошена средства од приватизације из претходних година</v>
          </cell>
          <cell r="J772">
            <v>0</v>
          </cell>
        </row>
        <row r="773">
          <cell r="F773" t="str">
            <v>15</v>
          </cell>
          <cell r="G773" t="str">
            <v>Неутрошена средства донација из претходних година</v>
          </cell>
          <cell r="J773">
            <v>0</v>
          </cell>
        </row>
        <row r="774">
          <cell r="F774" t="str">
            <v>16</v>
          </cell>
          <cell r="G774" t="str">
            <v>Родитељски динар за ваннаставне активности</v>
          </cell>
          <cell r="J774">
            <v>0</v>
          </cell>
        </row>
        <row r="775">
          <cell r="G775" t="str">
            <v>Свега за програмску активност 1101-0002:</v>
          </cell>
          <cell r="H775">
            <v>0</v>
          </cell>
          <cell r="I775">
            <v>0</v>
          </cell>
          <cell r="J775">
            <v>0</v>
          </cell>
        </row>
        <row r="777">
          <cell r="C777" t="str">
            <v>1101-П1</v>
          </cell>
          <cell r="G777" t="str">
            <v xml:space="preserve"> Попис и укњижење јавне имовине Града</v>
          </cell>
        </row>
        <row r="778">
          <cell r="D778">
            <v>620</v>
          </cell>
          <cell r="G778" t="str">
            <v>Развој заједнице</v>
          </cell>
        </row>
        <row r="779">
          <cell r="F779">
            <v>422</v>
          </cell>
          <cell r="G779" t="str">
            <v>Трошкови путовања</v>
          </cell>
        </row>
        <row r="780">
          <cell r="F780">
            <v>423</v>
          </cell>
          <cell r="G780" t="str">
            <v>Услуге по уговору</v>
          </cell>
        </row>
        <row r="781">
          <cell r="F781">
            <v>424</v>
          </cell>
          <cell r="G781" t="str">
            <v>Специјализоване услуге</v>
          </cell>
        </row>
        <row r="782">
          <cell r="F782">
            <v>482</v>
          </cell>
          <cell r="G782" t="str">
            <v>Порези, обавезне таксе, казне и пенали</v>
          </cell>
        </row>
        <row r="783">
          <cell r="G783" t="str">
            <v>Извори финансирања за функцију 620:</v>
          </cell>
        </row>
        <row r="784">
          <cell r="F784" t="str">
            <v>01</v>
          </cell>
          <cell r="G784" t="str">
            <v>Приходи из буџета</v>
          </cell>
          <cell r="H784">
            <v>0</v>
          </cell>
          <cell r="J784">
            <v>0</v>
          </cell>
        </row>
        <row r="785">
          <cell r="F785" t="str">
            <v>02</v>
          </cell>
          <cell r="G785" t="str">
            <v>Трансфери између корисника на истом нивоу</v>
          </cell>
          <cell r="J785">
            <v>0</v>
          </cell>
        </row>
        <row r="786">
          <cell r="F786" t="str">
            <v>03</v>
          </cell>
          <cell r="G786" t="str">
            <v>Социјални доприноси</v>
          </cell>
          <cell r="J786">
            <v>0</v>
          </cell>
        </row>
        <row r="787">
          <cell r="F787" t="str">
            <v>04</v>
          </cell>
          <cell r="G787" t="str">
            <v>Сопствени приходи буџетских корисника</v>
          </cell>
          <cell r="J787">
            <v>0</v>
          </cell>
        </row>
        <row r="788">
          <cell r="F788" t="str">
            <v>05</v>
          </cell>
          <cell r="G788" t="str">
            <v>Донације од иностраних земаља</v>
          </cell>
          <cell r="J788">
            <v>0</v>
          </cell>
        </row>
        <row r="789">
          <cell r="F789" t="str">
            <v>06</v>
          </cell>
          <cell r="G789" t="str">
            <v>Донације од међународних организација</v>
          </cell>
          <cell r="J789">
            <v>0</v>
          </cell>
        </row>
        <row r="790">
          <cell r="F790" t="str">
            <v>07</v>
          </cell>
          <cell r="G790" t="str">
            <v>Донације од осталих нивоа власти</v>
          </cell>
          <cell r="J790">
            <v>0</v>
          </cell>
        </row>
        <row r="791">
          <cell r="F791" t="str">
            <v>08</v>
          </cell>
          <cell r="G791" t="str">
            <v>Донације од невладиних организација и појединаца</v>
          </cell>
          <cell r="J791">
            <v>0</v>
          </cell>
        </row>
        <row r="792">
          <cell r="F792" t="str">
            <v>09</v>
          </cell>
          <cell r="G792" t="str">
            <v>Примања од продаје нефинансијске имовине</v>
          </cell>
          <cell r="J792">
            <v>0</v>
          </cell>
        </row>
        <row r="793">
          <cell r="F793" t="str">
            <v>10</v>
          </cell>
          <cell r="G793" t="str">
            <v>Примања од домаћих задуживања</v>
          </cell>
          <cell r="J793">
            <v>0</v>
          </cell>
        </row>
        <row r="794">
          <cell r="F794" t="str">
            <v>11</v>
          </cell>
          <cell r="G794" t="str">
            <v>Примања од иностраних задуживања</v>
          </cell>
          <cell r="J794">
            <v>0</v>
          </cell>
        </row>
        <row r="795">
          <cell r="F795" t="str">
            <v>12</v>
          </cell>
          <cell r="G795" t="str">
            <v>Примања од отплате датих кредита и продаје финансијске имовине</v>
          </cell>
          <cell r="J795">
            <v>0</v>
          </cell>
        </row>
        <row r="796">
          <cell r="F796" t="str">
            <v>13</v>
          </cell>
          <cell r="G796" t="str">
            <v>Нераспоређени вишак прихода из ранијих година</v>
          </cell>
          <cell r="J796">
            <v>0</v>
          </cell>
        </row>
        <row r="797">
          <cell r="F797" t="str">
            <v>14</v>
          </cell>
          <cell r="G797" t="str">
            <v>Неутрошена средства од приватизације из претходних година</v>
          </cell>
          <cell r="J797">
            <v>0</v>
          </cell>
        </row>
        <row r="798">
          <cell r="F798" t="str">
            <v>15</v>
          </cell>
          <cell r="G798" t="str">
            <v>Неутрошена средства донација из претходних година</v>
          </cell>
          <cell r="J798">
            <v>0</v>
          </cell>
        </row>
        <row r="799">
          <cell r="F799" t="str">
            <v>16</v>
          </cell>
          <cell r="G799" t="str">
            <v>Родитељски динар за ваннаставне активности</v>
          </cell>
          <cell r="J799">
            <v>0</v>
          </cell>
        </row>
        <row r="800">
          <cell r="G800" t="str">
            <v>Функција 620:</v>
          </cell>
          <cell r="H800">
            <v>0</v>
          </cell>
          <cell r="I800">
            <v>0</v>
          </cell>
          <cell r="J800">
            <v>0</v>
          </cell>
        </row>
        <row r="801">
          <cell r="G801" t="str">
            <v>Извори финансирања за пројекат 1101-П1:</v>
          </cell>
        </row>
        <row r="802">
          <cell r="F802" t="str">
            <v>01</v>
          </cell>
          <cell r="G802" t="str">
            <v>Приходи из буџета</v>
          </cell>
          <cell r="H802">
            <v>0</v>
          </cell>
          <cell r="J802">
            <v>0</v>
          </cell>
        </row>
        <row r="803">
          <cell r="F803" t="str">
            <v>02</v>
          </cell>
          <cell r="G803" t="str">
            <v>Трансфери између корисника на истом нивоу</v>
          </cell>
          <cell r="J803">
            <v>0</v>
          </cell>
        </row>
        <row r="804">
          <cell r="F804" t="str">
            <v>03</v>
          </cell>
          <cell r="G804" t="str">
            <v>Социјални доприноси</v>
          </cell>
          <cell r="J804">
            <v>0</v>
          </cell>
        </row>
        <row r="805">
          <cell r="F805" t="str">
            <v>04</v>
          </cell>
          <cell r="G805" t="str">
            <v>Сопствени приходи буџетских корисника</v>
          </cell>
          <cell r="J805">
            <v>0</v>
          </cell>
        </row>
        <row r="806">
          <cell r="F806" t="str">
            <v>05</v>
          </cell>
          <cell r="G806" t="str">
            <v>Донације од иностраних земаља</v>
          </cell>
          <cell r="J806">
            <v>0</v>
          </cell>
        </row>
        <row r="807">
          <cell r="F807" t="str">
            <v>06</v>
          </cell>
          <cell r="G807" t="str">
            <v>Донације од међународних организација</v>
          </cell>
          <cell r="J807">
            <v>0</v>
          </cell>
        </row>
        <row r="808">
          <cell r="F808" t="str">
            <v>07</v>
          </cell>
          <cell r="G808" t="str">
            <v>Донације од осталих нивоа власти</v>
          </cell>
          <cell r="J808">
            <v>0</v>
          </cell>
        </row>
        <row r="809">
          <cell r="F809" t="str">
            <v>08</v>
          </cell>
          <cell r="G809" t="str">
            <v>Донације од невладиних организација и појединаца</v>
          </cell>
          <cell r="J809">
            <v>0</v>
          </cell>
        </row>
        <row r="810">
          <cell r="F810" t="str">
            <v>09</v>
          </cell>
          <cell r="G810" t="str">
            <v>Примања од продаје нефинансијске имовине</v>
          </cell>
          <cell r="J810">
            <v>0</v>
          </cell>
        </row>
        <row r="811">
          <cell r="F811" t="str">
            <v>10</v>
          </cell>
          <cell r="G811" t="str">
            <v>Примања од домаћих задуживања</v>
          </cell>
          <cell r="J811">
            <v>0</v>
          </cell>
        </row>
        <row r="812">
          <cell r="F812" t="str">
            <v>11</v>
          </cell>
          <cell r="G812" t="str">
            <v>Примања од иностраних задуживања</v>
          </cell>
          <cell r="J812">
            <v>0</v>
          </cell>
        </row>
        <row r="813">
          <cell r="F813" t="str">
            <v>12</v>
          </cell>
          <cell r="G813" t="str">
            <v>Примања од отплате датих кредита и продаје финансијске имовине</v>
          </cell>
          <cell r="J813">
            <v>0</v>
          </cell>
        </row>
        <row r="814">
          <cell r="F814" t="str">
            <v>13</v>
          </cell>
          <cell r="G814" t="str">
            <v>Нераспоређени вишак прихода из ранијих година</v>
          </cell>
          <cell r="J814">
            <v>0</v>
          </cell>
        </row>
        <row r="815">
          <cell r="F815" t="str">
            <v>14</v>
          </cell>
          <cell r="G815" t="str">
            <v>Неутрошена средства од приватизације из претходних година</v>
          </cell>
          <cell r="J815">
            <v>0</v>
          </cell>
        </row>
        <row r="816">
          <cell r="F816" t="str">
            <v>15</v>
          </cell>
          <cell r="G816" t="str">
            <v>Неутрошена средства донација из претходних година</v>
          </cell>
          <cell r="J816">
            <v>0</v>
          </cell>
        </row>
        <row r="817">
          <cell r="F817" t="str">
            <v>16</v>
          </cell>
          <cell r="G817" t="str">
            <v>Родитељски динар за ваннаставне активности</v>
          </cell>
          <cell r="J817">
            <v>0</v>
          </cell>
        </row>
        <row r="818">
          <cell r="G818" t="str">
            <v>Свега за пројекат 1101-П1:</v>
          </cell>
          <cell r="H818">
            <v>0</v>
          </cell>
          <cell r="I818">
            <v>0</v>
          </cell>
          <cell r="J818">
            <v>0</v>
          </cell>
        </row>
        <row r="820">
          <cell r="G820" t="str">
            <v>Извори финансирања за Програм 1:</v>
          </cell>
        </row>
        <row r="821">
          <cell r="F821" t="str">
            <v>01</v>
          </cell>
          <cell r="G821" t="str">
            <v>Приходи из буџета</v>
          </cell>
          <cell r="H821">
            <v>0</v>
          </cell>
          <cell r="J821">
            <v>0</v>
          </cell>
        </row>
        <row r="822">
          <cell r="F822" t="str">
            <v>02</v>
          </cell>
          <cell r="G822" t="str">
            <v>Трансфери између корисника на истом нивоу</v>
          </cell>
          <cell r="J822">
            <v>0</v>
          </cell>
        </row>
        <row r="823">
          <cell r="F823" t="str">
            <v>03</v>
          </cell>
          <cell r="G823" t="str">
            <v>Социјални доприноси</v>
          </cell>
          <cell r="J823">
            <v>0</v>
          </cell>
        </row>
        <row r="824">
          <cell r="F824" t="str">
            <v>04</v>
          </cell>
          <cell r="G824" t="str">
            <v>Сопствени приходи буџетских корисника</v>
          </cell>
          <cell r="J824">
            <v>0</v>
          </cell>
        </row>
        <row r="825">
          <cell r="F825" t="str">
            <v>05</v>
          </cell>
          <cell r="G825" t="str">
            <v>Донације од иностраних земаља</v>
          </cell>
          <cell r="J825">
            <v>0</v>
          </cell>
        </row>
        <row r="826">
          <cell r="F826" t="str">
            <v>06</v>
          </cell>
          <cell r="G826" t="str">
            <v>Донације од међународних организација</v>
          </cell>
          <cell r="J826">
            <v>0</v>
          </cell>
        </row>
        <row r="827">
          <cell r="F827" t="str">
            <v>07</v>
          </cell>
          <cell r="G827" t="str">
            <v>Донације од осталих нивоа власти</v>
          </cell>
          <cell r="J827">
            <v>0</v>
          </cell>
        </row>
        <row r="828">
          <cell r="F828" t="str">
            <v>08</v>
          </cell>
          <cell r="G828" t="str">
            <v>Донације од невладиних организација и појединаца</v>
          </cell>
          <cell r="J828">
            <v>0</v>
          </cell>
        </row>
        <row r="829">
          <cell r="F829" t="str">
            <v>09</v>
          </cell>
          <cell r="G829" t="str">
            <v>Примања од продаје нефинансијске имовине</v>
          </cell>
          <cell r="J829">
            <v>0</v>
          </cell>
        </row>
        <row r="830">
          <cell r="F830" t="str">
            <v>10</v>
          </cell>
          <cell r="G830" t="str">
            <v>Примања од домаћих задуживања</v>
          </cell>
          <cell r="J830">
            <v>0</v>
          </cell>
        </row>
        <row r="831">
          <cell r="F831" t="str">
            <v>11</v>
          </cell>
          <cell r="G831" t="str">
            <v>Примања од иностраних задуживања</v>
          </cell>
          <cell r="J831">
            <v>0</v>
          </cell>
        </row>
        <row r="832">
          <cell r="F832" t="str">
            <v>12</v>
          </cell>
          <cell r="G832" t="str">
            <v>Примања од отплате датих кредита и продаје финансијске имовине</v>
          </cell>
          <cell r="J832">
            <v>0</v>
          </cell>
        </row>
        <row r="833">
          <cell r="F833" t="str">
            <v>13</v>
          </cell>
          <cell r="G833" t="str">
            <v>Нераспоређени вишак прихода из ранијих година</v>
          </cell>
          <cell r="J833">
            <v>0</v>
          </cell>
        </row>
        <row r="834">
          <cell r="F834" t="str">
            <v>14</v>
          </cell>
          <cell r="G834" t="str">
            <v>Неутрошена средства од приватизације из претходних година</v>
          </cell>
          <cell r="J834">
            <v>0</v>
          </cell>
        </row>
        <row r="835">
          <cell r="F835" t="str">
            <v>15</v>
          </cell>
          <cell r="G835" t="str">
            <v>Неутрошена средства донација из претходних година</v>
          </cell>
          <cell r="J835">
            <v>0</v>
          </cell>
        </row>
        <row r="836">
          <cell r="F836" t="str">
            <v>16</v>
          </cell>
          <cell r="G836" t="str">
            <v>Родитељски динар за ваннаставне активности</v>
          </cell>
          <cell r="J836">
            <v>0</v>
          </cell>
        </row>
        <row r="837">
          <cell r="G837" t="str">
            <v>Свега за Програм 1:</v>
          </cell>
          <cell r="H837">
            <v>0</v>
          </cell>
          <cell r="I837">
            <v>0</v>
          </cell>
          <cell r="J837">
            <v>0</v>
          </cell>
        </row>
        <row r="840">
          <cell r="C840" t="str">
            <v>1501</v>
          </cell>
          <cell r="G840" t="str">
            <v>ПРОГРАМ 3: ЛОКАЛНИ ЕКОНОМСКИ РАЗВОЈ</v>
          </cell>
        </row>
        <row r="841">
          <cell r="C841" t="str">
            <v>1501-0002</v>
          </cell>
          <cell r="G841" t="str">
            <v>Унапређење привредног амбијента (КЛЕР)</v>
          </cell>
        </row>
        <row r="842">
          <cell r="D842">
            <v>411</v>
          </cell>
          <cell r="G842" t="str">
            <v>Општи економски и комерцијални послови</v>
          </cell>
        </row>
        <row r="843">
          <cell r="F843">
            <v>411</v>
          </cell>
          <cell r="G843" t="str">
            <v>Плате, додаци и накнаде запослених (зараде)</v>
          </cell>
          <cell r="J843">
            <v>0</v>
          </cell>
        </row>
        <row r="844">
          <cell r="F844">
            <v>412</v>
          </cell>
          <cell r="G844" t="str">
            <v>Социјални доприноси на терет послодавца</v>
          </cell>
          <cell r="J844">
            <v>0</v>
          </cell>
        </row>
        <row r="845">
          <cell r="F845">
            <v>413</v>
          </cell>
          <cell r="G845" t="str">
            <v>Накнаде у натури</v>
          </cell>
          <cell r="J845">
            <v>0</v>
          </cell>
        </row>
        <row r="846">
          <cell r="F846">
            <v>414</v>
          </cell>
          <cell r="G846" t="str">
            <v>Социјална давања запосленима</v>
          </cell>
          <cell r="J846">
            <v>0</v>
          </cell>
        </row>
        <row r="847">
          <cell r="F847">
            <v>415</v>
          </cell>
          <cell r="G847" t="str">
            <v>Накнаде трошкова за запослене</v>
          </cell>
          <cell r="J847">
            <v>0</v>
          </cell>
        </row>
        <row r="848">
          <cell r="F848">
            <v>416</v>
          </cell>
          <cell r="G848" t="str">
            <v>Награде запосленима и остали посебни расходи</v>
          </cell>
          <cell r="J848">
            <v>0</v>
          </cell>
        </row>
        <row r="849">
          <cell r="F849">
            <v>417</v>
          </cell>
          <cell r="G849" t="str">
            <v>Посланички додатак</v>
          </cell>
          <cell r="J849">
            <v>0</v>
          </cell>
        </row>
        <row r="850">
          <cell r="F850">
            <v>418</v>
          </cell>
          <cell r="G850" t="str">
            <v>Судијски додатак.</v>
          </cell>
          <cell r="J850">
            <v>0</v>
          </cell>
        </row>
        <row r="851">
          <cell r="F851">
            <v>421</v>
          </cell>
          <cell r="G851" t="str">
            <v>Стални трошкови</v>
          </cell>
          <cell r="J851">
            <v>0</v>
          </cell>
        </row>
        <row r="852">
          <cell r="F852">
            <v>422</v>
          </cell>
          <cell r="G852" t="str">
            <v>Трошкови путовања</v>
          </cell>
          <cell r="J852">
            <v>0</v>
          </cell>
        </row>
        <row r="853">
          <cell r="F853">
            <v>423</v>
          </cell>
          <cell r="G853" t="str">
            <v>Услуге по уговору</v>
          </cell>
          <cell r="J853">
            <v>0</v>
          </cell>
        </row>
        <row r="854">
          <cell r="F854">
            <v>424</v>
          </cell>
          <cell r="G854" t="str">
            <v>Специјализоване услуге</v>
          </cell>
          <cell r="J854">
            <v>0</v>
          </cell>
        </row>
        <row r="855">
          <cell r="F855">
            <v>425</v>
          </cell>
          <cell r="G855" t="str">
            <v>Текуће поправке и одржавање</v>
          </cell>
          <cell r="J855">
            <v>0</v>
          </cell>
        </row>
        <row r="856">
          <cell r="F856">
            <v>426</v>
          </cell>
          <cell r="G856" t="str">
            <v>Материјал</v>
          </cell>
          <cell r="J856">
            <v>0</v>
          </cell>
        </row>
        <row r="857">
          <cell r="F857">
            <v>431</v>
          </cell>
          <cell r="G857" t="str">
            <v>Амортизација некретнина и опреме</v>
          </cell>
          <cell r="J857">
            <v>0</v>
          </cell>
        </row>
        <row r="858">
          <cell r="F858">
            <v>432</v>
          </cell>
          <cell r="G858" t="str">
            <v>Амортизација култивисане имовине</v>
          </cell>
          <cell r="J858">
            <v>0</v>
          </cell>
        </row>
        <row r="859">
          <cell r="F859">
            <v>433</v>
          </cell>
          <cell r="G859" t="str">
            <v>Употреба драгоцености</v>
          </cell>
          <cell r="J859">
            <v>0</v>
          </cell>
        </row>
        <row r="860">
          <cell r="F860">
            <v>434</v>
          </cell>
          <cell r="G860" t="str">
            <v>Употреба природне имовине</v>
          </cell>
          <cell r="J860">
            <v>0</v>
          </cell>
        </row>
        <row r="861">
          <cell r="F861">
            <v>435</v>
          </cell>
          <cell r="G861" t="str">
            <v>Амортизација нематеријалне имовине</v>
          </cell>
          <cell r="J861">
            <v>0</v>
          </cell>
        </row>
        <row r="862">
          <cell r="F862">
            <v>441</v>
          </cell>
          <cell r="G862" t="str">
            <v>Отплата домаћих камата</v>
          </cell>
          <cell r="J862">
            <v>0</v>
          </cell>
        </row>
        <row r="863">
          <cell r="F863">
            <v>442</v>
          </cell>
          <cell r="G863" t="str">
            <v>Отплата страних камата</v>
          </cell>
          <cell r="J863">
            <v>0</v>
          </cell>
        </row>
        <row r="864">
          <cell r="F864">
            <v>443</v>
          </cell>
          <cell r="G864" t="str">
            <v>Отплата камата по гаранцијама</v>
          </cell>
          <cell r="J864">
            <v>0</v>
          </cell>
        </row>
        <row r="865">
          <cell r="F865">
            <v>444</v>
          </cell>
          <cell r="G865" t="str">
            <v>Пратећи трошкови задуживања</v>
          </cell>
          <cell r="J865">
            <v>0</v>
          </cell>
        </row>
        <row r="866">
          <cell r="F866">
            <v>4511</v>
          </cell>
          <cell r="G86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866">
            <v>0</v>
          </cell>
        </row>
        <row r="867">
          <cell r="F867">
            <v>4512</v>
          </cell>
          <cell r="G86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867">
            <v>0</v>
          </cell>
        </row>
        <row r="868">
          <cell r="F868">
            <v>452</v>
          </cell>
          <cell r="G868" t="str">
            <v>Субвенције приватним финансијским институцијама</v>
          </cell>
          <cell r="J868">
            <v>0</v>
          </cell>
        </row>
        <row r="869">
          <cell r="F869">
            <v>453</v>
          </cell>
          <cell r="G869" t="str">
            <v>Субвенције јавним финансијским институцијама</v>
          </cell>
          <cell r="J869">
            <v>0</v>
          </cell>
        </row>
        <row r="870">
          <cell r="F870">
            <v>454</v>
          </cell>
          <cell r="G870" t="str">
            <v>Субвенције приватним предузећима</v>
          </cell>
          <cell r="J870">
            <v>0</v>
          </cell>
        </row>
        <row r="871">
          <cell r="F871">
            <v>461</v>
          </cell>
          <cell r="G871" t="str">
            <v>Донације страним владама</v>
          </cell>
          <cell r="J871">
            <v>0</v>
          </cell>
        </row>
        <row r="872">
          <cell r="F872">
            <v>462</v>
          </cell>
          <cell r="G872" t="str">
            <v>Донације и дотације међународним организацијама</v>
          </cell>
          <cell r="J872">
            <v>0</v>
          </cell>
        </row>
        <row r="873">
          <cell r="F873">
            <v>4631</v>
          </cell>
          <cell r="G873" t="str">
            <v>Текући трансфери осталим нивоима власти</v>
          </cell>
          <cell r="J873">
            <v>0</v>
          </cell>
        </row>
        <row r="874">
          <cell r="F874">
            <v>4632</v>
          </cell>
          <cell r="G874" t="str">
            <v>Капитални трансфери осталим нивоима власти</v>
          </cell>
          <cell r="J874">
            <v>0</v>
          </cell>
        </row>
        <row r="875">
          <cell r="F875">
            <v>464</v>
          </cell>
          <cell r="G875" t="str">
            <v>Дотације организацијама обавезног социјалног осигурања</v>
          </cell>
          <cell r="J875">
            <v>0</v>
          </cell>
        </row>
        <row r="876">
          <cell r="F876">
            <v>465</v>
          </cell>
          <cell r="G876" t="str">
            <v>Остале донације, дотације и трансфери</v>
          </cell>
          <cell r="J876">
            <v>0</v>
          </cell>
        </row>
        <row r="877">
          <cell r="F877">
            <v>472</v>
          </cell>
          <cell r="G877" t="str">
            <v>Накнаде за социјалну заштиту из буџета</v>
          </cell>
          <cell r="J877">
            <v>0</v>
          </cell>
        </row>
        <row r="878">
          <cell r="F878">
            <v>481</v>
          </cell>
          <cell r="G878" t="str">
            <v>Дотације невладиним организацијама</v>
          </cell>
          <cell r="J878">
            <v>0</v>
          </cell>
        </row>
        <row r="879">
          <cell r="F879">
            <v>482</v>
          </cell>
          <cell r="G879" t="str">
            <v>Порези, обавезне таксе, казне и пенали</v>
          </cell>
          <cell r="J879">
            <v>0</v>
          </cell>
        </row>
        <row r="880">
          <cell r="F880">
            <v>483</v>
          </cell>
          <cell r="G880" t="str">
            <v>Новчане казне и пенали по решењу судова</v>
          </cell>
          <cell r="J880">
            <v>0</v>
          </cell>
        </row>
        <row r="881">
          <cell r="F881">
            <v>484</v>
          </cell>
          <cell r="G881" t="str">
            <v>Накнада штете за повреде или штету насталу услед елементарних непогода или других природних узрока</v>
          </cell>
          <cell r="J881">
            <v>0</v>
          </cell>
        </row>
        <row r="882">
          <cell r="F882">
            <v>485</v>
          </cell>
          <cell r="G882" t="str">
            <v>Накнада штете за повреде или штету нанету од стране државних органа</v>
          </cell>
          <cell r="J882">
            <v>0</v>
          </cell>
        </row>
        <row r="883">
          <cell r="F883">
            <v>489</v>
          </cell>
          <cell r="G883" t="str">
            <v>Расходи који се финансирају из средстава за реализацију националног инвестиционог плана</v>
          </cell>
          <cell r="J883">
            <v>0</v>
          </cell>
        </row>
        <row r="884">
          <cell r="F884">
            <v>494</v>
          </cell>
          <cell r="G884" t="str">
            <v>Административни трансфери из буџета - Текући расходи</v>
          </cell>
          <cell r="J884">
            <v>0</v>
          </cell>
        </row>
        <row r="885">
          <cell r="F885">
            <v>495</v>
          </cell>
          <cell r="G885" t="str">
            <v>Административни трансфери из буџета - Издаци за нефинансијску имовину</v>
          </cell>
          <cell r="J885">
            <v>0</v>
          </cell>
        </row>
        <row r="886">
          <cell r="F886">
            <v>496</v>
          </cell>
          <cell r="G886" t="str">
            <v>Административни трансфери из буџета - Издаци за отплату главнице и набавку финансијске имовине</v>
          </cell>
          <cell r="J886">
            <v>0</v>
          </cell>
        </row>
        <row r="887">
          <cell r="F887">
            <v>499</v>
          </cell>
          <cell r="G887" t="str">
            <v>Административни трансфери из буџета - Средства резерве</v>
          </cell>
          <cell r="J887">
            <v>0</v>
          </cell>
        </row>
        <row r="888">
          <cell r="F888">
            <v>511</v>
          </cell>
          <cell r="G888" t="str">
            <v>Зграде и грађевински објекти</v>
          </cell>
          <cell r="J888">
            <v>0</v>
          </cell>
        </row>
        <row r="889">
          <cell r="F889">
            <v>512</v>
          </cell>
          <cell r="G889" t="str">
            <v>Машине и опрема</v>
          </cell>
          <cell r="J889">
            <v>0</v>
          </cell>
        </row>
        <row r="890">
          <cell r="F890">
            <v>513</v>
          </cell>
          <cell r="G890" t="str">
            <v>Остале некретнине и опрема</v>
          </cell>
          <cell r="J890">
            <v>0</v>
          </cell>
        </row>
        <row r="891">
          <cell r="F891">
            <v>514</v>
          </cell>
          <cell r="G891" t="str">
            <v>Култивисана имовина</v>
          </cell>
          <cell r="J891">
            <v>0</v>
          </cell>
        </row>
        <row r="892">
          <cell r="F892">
            <v>515</v>
          </cell>
          <cell r="G892" t="str">
            <v>Нематеријална имовина</v>
          </cell>
          <cell r="J892">
            <v>0</v>
          </cell>
        </row>
        <row r="893">
          <cell r="F893">
            <v>521</v>
          </cell>
          <cell r="G893" t="str">
            <v>Робне резерве</v>
          </cell>
          <cell r="J893">
            <v>0</v>
          </cell>
        </row>
        <row r="894">
          <cell r="F894">
            <v>522</v>
          </cell>
          <cell r="G894" t="str">
            <v>Залихе производње</v>
          </cell>
          <cell r="J894">
            <v>0</v>
          </cell>
        </row>
        <row r="895">
          <cell r="F895">
            <v>523</v>
          </cell>
          <cell r="G895" t="str">
            <v>Залихе робе за даљу продају</v>
          </cell>
          <cell r="J895">
            <v>0</v>
          </cell>
        </row>
        <row r="896">
          <cell r="F896">
            <v>531</v>
          </cell>
          <cell r="G896" t="str">
            <v>Драгоцености</v>
          </cell>
          <cell r="J896">
            <v>0</v>
          </cell>
        </row>
        <row r="897">
          <cell r="F897">
            <v>541</v>
          </cell>
          <cell r="G897" t="str">
            <v>Земљиште</v>
          </cell>
          <cell r="J897">
            <v>0</v>
          </cell>
        </row>
        <row r="898">
          <cell r="F898">
            <v>542</v>
          </cell>
          <cell r="G898" t="str">
            <v>Рудна богатства</v>
          </cell>
          <cell r="J898">
            <v>0</v>
          </cell>
        </row>
        <row r="899">
          <cell r="F899">
            <v>543</v>
          </cell>
          <cell r="G899" t="str">
            <v>Шуме и воде</v>
          </cell>
          <cell r="J899">
            <v>0</v>
          </cell>
        </row>
        <row r="900">
          <cell r="F900">
            <v>551</v>
          </cell>
          <cell r="G900" t="str">
            <v>Нефинансијска имовина која се финансира из средстава за реализацију националног инвестиционог плана</v>
          </cell>
          <cell r="J900">
            <v>0</v>
          </cell>
        </row>
        <row r="901">
          <cell r="F901">
            <v>611</v>
          </cell>
          <cell r="G901" t="str">
            <v>Отплата главнице домаћим кредиторима</v>
          </cell>
          <cell r="J901">
            <v>0</v>
          </cell>
        </row>
        <row r="902">
          <cell r="F902">
            <v>620</v>
          </cell>
          <cell r="G902" t="str">
            <v>Набавка финансијске имовине</v>
          </cell>
          <cell r="J902">
            <v>0</v>
          </cell>
        </row>
        <row r="903">
          <cell r="G903" t="str">
            <v>Извори финансирања за функцију 411:</v>
          </cell>
        </row>
        <row r="904">
          <cell r="F904" t="str">
            <v>01</v>
          </cell>
          <cell r="G904" t="str">
            <v>Приходи из буџета</v>
          </cell>
          <cell r="H904">
            <v>0</v>
          </cell>
          <cell r="J904">
            <v>0</v>
          </cell>
        </row>
        <row r="905">
          <cell r="F905" t="str">
            <v>02</v>
          </cell>
          <cell r="G905" t="str">
            <v>Трансфери између корисника на истом нивоу</v>
          </cell>
          <cell r="J905">
            <v>0</v>
          </cell>
        </row>
        <row r="906">
          <cell r="F906" t="str">
            <v>03</v>
          </cell>
          <cell r="G906" t="str">
            <v>Социјални доприноси</v>
          </cell>
          <cell r="J906">
            <v>0</v>
          </cell>
        </row>
        <row r="907">
          <cell r="F907" t="str">
            <v>04</v>
          </cell>
          <cell r="G907" t="str">
            <v>Сопствени приходи буџетских корисника</v>
          </cell>
          <cell r="J907">
            <v>0</v>
          </cell>
        </row>
        <row r="908">
          <cell r="F908" t="str">
            <v>05</v>
          </cell>
          <cell r="G908" t="str">
            <v>Донације од иностраних земаља</v>
          </cell>
          <cell r="J908">
            <v>0</v>
          </cell>
        </row>
        <row r="909">
          <cell r="F909" t="str">
            <v>06</v>
          </cell>
          <cell r="G909" t="str">
            <v>Донације од међународних организација</v>
          </cell>
          <cell r="J909">
            <v>0</v>
          </cell>
        </row>
        <row r="910">
          <cell r="F910" t="str">
            <v>07</v>
          </cell>
          <cell r="G910" t="str">
            <v>Донације од осталих нивоа власти</v>
          </cell>
          <cell r="J910">
            <v>0</v>
          </cell>
        </row>
        <row r="911">
          <cell r="F911" t="str">
            <v>08</v>
          </cell>
          <cell r="G911" t="str">
            <v>Донације од невладиних организација и појединаца</v>
          </cell>
          <cell r="J911">
            <v>0</v>
          </cell>
        </row>
        <row r="912">
          <cell r="F912" t="str">
            <v>09</v>
          </cell>
          <cell r="G912" t="str">
            <v>Примања од продаје нефинансијске имовине</v>
          </cell>
          <cell r="J912">
            <v>0</v>
          </cell>
        </row>
        <row r="913">
          <cell r="F913" t="str">
            <v>10</v>
          </cell>
          <cell r="G913" t="str">
            <v>Примања од домаћих задуживања</v>
          </cell>
          <cell r="J913">
            <v>0</v>
          </cell>
        </row>
        <row r="914">
          <cell r="F914" t="str">
            <v>11</v>
          </cell>
          <cell r="G914" t="str">
            <v>Примања од иностраних задуживања</v>
          </cell>
          <cell r="J914">
            <v>0</v>
          </cell>
        </row>
        <row r="915">
          <cell r="F915" t="str">
            <v>12</v>
          </cell>
          <cell r="G915" t="str">
            <v>Примања од отплате датих кредита и продаје финансијске имовине</v>
          </cell>
          <cell r="J915">
            <v>0</v>
          </cell>
        </row>
        <row r="916">
          <cell r="F916" t="str">
            <v>13</v>
          </cell>
          <cell r="G916" t="str">
            <v>Нераспоређени вишак прихода из ранијих година</v>
          </cell>
          <cell r="J916">
            <v>0</v>
          </cell>
        </row>
        <row r="917">
          <cell r="F917" t="str">
            <v>14</v>
          </cell>
          <cell r="G917" t="str">
            <v>Неутрошена средства од приватизације из претходних година</v>
          </cell>
          <cell r="J917">
            <v>0</v>
          </cell>
        </row>
        <row r="918">
          <cell r="F918" t="str">
            <v>15</v>
          </cell>
          <cell r="G918" t="str">
            <v>Неутрошена средства донација из претходних година</v>
          </cell>
          <cell r="J918">
            <v>0</v>
          </cell>
        </row>
        <row r="919">
          <cell r="F919" t="str">
            <v>16</v>
          </cell>
          <cell r="G919" t="str">
            <v>Родитељски динар за ваннаставне активности</v>
          </cell>
          <cell r="J919">
            <v>0</v>
          </cell>
        </row>
        <row r="920">
          <cell r="G920" t="str">
            <v>Функција 411:</v>
          </cell>
          <cell r="H920">
            <v>0</v>
          </cell>
          <cell r="I920">
            <v>0</v>
          </cell>
          <cell r="J920">
            <v>0</v>
          </cell>
        </row>
        <row r="921">
          <cell r="G921" t="str">
            <v>Извори финансирања за програмску активност 1501-0001:</v>
          </cell>
        </row>
        <row r="922">
          <cell r="F922" t="str">
            <v>01</v>
          </cell>
          <cell r="G922" t="str">
            <v>Приходи из буџета</v>
          </cell>
          <cell r="H922">
            <v>0</v>
          </cell>
          <cell r="J922">
            <v>0</v>
          </cell>
        </row>
        <row r="923">
          <cell r="F923" t="str">
            <v>02</v>
          </cell>
          <cell r="G923" t="str">
            <v>Трансфери између корисника на истом нивоу</v>
          </cell>
          <cell r="J923">
            <v>0</v>
          </cell>
        </row>
        <row r="924">
          <cell r="F924" t="str">
            <v>03</v>
          </cell>
          <cell r="G924" t="str">
            <v>Социјални доприноси</v>
          </cell>
          <cell r="J924">
            <v>0</v>
          </cell>
        </row>
        <row r="925">
          <cell r="F925" t="str">
            <v>04</v>
          </cell>
          <cell r="G925" t="str">
            <v>Сопствени приходи буџетских корисника</v>
          </cell>
          <cell r="J925">
            <v>0</v>
          </cell>
        </row>
        <row r="926">
          <cell r="F926" t="str">
            <v>05</v>
          </cell>
          <cell r="G926" t="str">
            <v>Донације од иностраних земаља</v>
          </cell>
          <cell r="J926">
            <v>0</v>
          </cell>
        </row>
        <row r="927">
          <cell r="F927" t="str">
            <v>06</v>
          </cell>
          <cell r="G927" t="str">
            <v>Донације од међународних организација</v>
          </cell>
          <cell r="J927">
            <v>0</v>
          </cell>
        </row>
        <row r="928">
          <cell r="F928" t="str">
            <v>07</v>
          </cell>
          <cell r="G928" t="str">
            <v>Донације од осталих нивоа власти</v>
          </cell>
          <cell r="J928">
            <v>0</v>
          </cell>
        </row>
        <row r="929">
          <cell r="F929" t="str">
            <v>08</v>
          </cell>
          <cell r="G929" t="str">
            <v>Донације од невладиних организација и појединаца</v>
          </cell>
          <cell r="J929">
            <v>0</v>
          </cell>
        </row>
        <row r="930">
          <cell r="F930" t="str">
            <v>09</v>
          </cell>
          <cell r="G930" t="str">
            <v>Примања од продаје нефинансијске имовине</v>
          </cell>
          <cell r="J930">
            <v>0</v>
          </cell>
        </row>
        <row r="931">
          <cell r="F931" t="str">
            <v>10</v>
          </cell>
          <cell r="G931" t="str">
            <v>Примања од домаћих задуживања</v>
          </cell>
          <cell r="J931">
            <v>0</v>
          </cell>
        </row>
        <row r="932">
          <cell r="F932" t="str">
            <v>11</v>
          </cell>
          <cell r="G932" t="str">
            <v>Примања од иностраних задуживања</v>
          </cell>
          <cell r="J932">
            <v>0</v>
          </cell>
        </row>
        <row r="933">
          <cell r="F933" t="str">
            <v>12</v>
          </cell>
          <cell r="G933" t="str">
            <v>Примања од отплате датих кредита и продаје финансијске имовине</v>
          </cell>
          <cell r="J933">
            <v>0</v>
          </cell>
        </row>
        <row r="934">
          <cell r="F934" t="str">
            <v>13</v>
          </cell>
          <cell r="G934" t="str">
            <v>Нераспоређени вишак прихода из ранијих година</v>
          </cell>
          <cell r="J934">
            <v>0</v>
          </cell>
        </row>
        <row r="935">
          <cell r="F935" t="str">
            <v>14</v>
          </cell>
          <cell r="G935" t="str">
            <v>Неутрошена средства од приватизације из претходних година</v>
          </cell>
          <cell r="J935">
            <v>0</v>
          </cell>
        </row>
        <row r="936">
          <cell r="F936" t="str">
            <v>15</v>
          </cell>
          <cell r="G936" t="str">
            <v>Неутрошена средства донација из претходних година</v>
          </cell>
          <cell r="J936">
            <v>0</v>
          </cell>
        </row>
        <row r="937">
          <cell r="F937" t="str">
            <v>16</v>
          </cell>
          <cell r="G937" t="str">
            <v>Родитељски динар за ваннаставне активности</v>
          </cell>
          <cell r="J937">
            <v>0</v>
          </cell>
        </row>
        <row r="938">
          <cell r="G938" t="str">
            <v>Свега за програмску активност 1501-0001:</v>
          </cell>
          <cell r="H938">
            <v>0</v>
          </cell>
          <cell r="I938">
            <v>0</v>
          </cell>
          <cell r="J938">
            <v>0</v>
          </cell>
        </row>
        <row r="940">
          <cell r="G940" t="str">
            <v>Унапређење привредног амбијента</v>
          </cell>
        </row>
        <row r="941">
          <cell r="D941">
            <v>411</v>
          </cell>
          <cell r="G941" t="str">
            <v>Општи економски и комерцијални послови</v>
          </cell>
        </row>
        <row r="942">
          <cell r="F942">
            <v>411</v>
          </cell>
          <cell r="G942" t="str">
            <v>Плате, додаци и накнаде запослених (зараде)</v>
          </cell>
          <cell r="J942">
            <v>0</v>
          </cell>
        </row>
        <row r="943">
          <cell r="F943">
            <v>412</v>
          </cell>
          <cell r="G943" t="str">
            <v>Социјални доприноси на терет послодавца</v>
          </cell>
          <cell r="J943">
            <v>0</v>
          </cell>
        </row>
        <row r="944">
          <cell r="F944">
            <v>413</v>
          </cell>
          <cell r="G944" t="str">
            <v>Накнаде у натури</v>
          </cell>
          <cell r="J944">
            <v>0</v>
          </cell>
        </row>
        <row r="945">
          <cell r="F945">
            <v>414</v>
          </cell>
          <cell r="G945" t="str">
            <v>Социјална давања запосленима</v>
          </cell>
          <cell r="J945">
            <v>0</v>
          </cell>
        </row>
        <row r="946">
          <cell r="F946">
            <v>415</v>
          </cell>
          <cell r="G946" t="str">
            <v>Накнаде трошкова за запослене</v>
          </cell>
          <cell r="J946">
            <v>0</v>
          </cell>
        </row>
        <row r="947">
          <cell r="F947">
            <v>416</v>
          </cell>
          <cell r="G947" t="str">
            <v>Награде запосленима и остали посебни расходи</v>
          </cell>
          <cell r="J947">
            <v>0</v>
          </cell>
        </row>
        <row r="948">
          <cell r="F948">
            <v>417</v>
          </cell>
          <cell r="G948" t="str">
            <v>Посланички додатак</v>
          </cell>
          <cell r="J948">
            <v>0</v>
          </cell>
        </row>
        <row r="949">
          <cell r="F949">
            <v>418</v>
          </cell>
          <cell r="G949" t="str">
            <v>Судијски додатак.</v>
          </cell>
          <cell r="J949">
            <v>0</v>
          </cell>
        </row>
        <row r="950">
          <cell r="F950">
            <v>421</v>
          </cell>
          <cell r="G950" t="str">
            <v>Стални трошкови</v>
          </cell>
          <cell r="J950">
            <v>0</v>
          </cell>
        </row>
        <row r="951">
          <cell r="F951">
            <v>422</v>
          </cell>
          <cell r="G951" t="str">
            <v>Трошкови путовања</v>
          </cell>
          <cell r="J951">
            <v>0</v>
          </cell>
        </row>
        <row r="952">
          <cell r="F952">
            <v>423</v>
          </cell>
          <cell r="G952" t="str">
            <v>Услуге по уговору</v>
          </cell>
          <cell r="J952">
            <v>0</v>
          </cell>
        </row>
        <row r="953">
          <cell r="F953">
            <v>424</v>
          </cell>
          <cell r="G953" t="str">
            <v>Специјализоване услуге</v>
          </cell>
          <cell r="J953">
            <v>0</v>
          </cell>
        </row>
        <row r="954">
          <cell r="F954">
            <v>425</v>
          </cell>
          <cell r="G954" t="str">
            <v>Текуће поправке и одржавање</v>
          </cell>
          <cell r="J954">
            <v>0</v>
          </cell>
        </row>
        <row r="955">
          <cell r="F955">
            <v>426</v>
          </cell>
          <cell r="G955" t="str">
            <v>Материјал</v>
          </cell>
          <cell r="J955">
            <v>0</v>
          </cell>
        </row>
        <row r="956">
          <cell r="F956">
            <v>431</v>
          </cell>
          <cell r="G956" t="str">
            <v>Амортизација некретнина и опреме</v>
          </cell>
          <cell r="J956">
            <v>0</v>
          </cell>
        </row>
        <row r="957">
          <cell r="F957">
            <v>432</v>
          </cell>
          <cell r="G957" t="str">
            <v>Амортизација култивисане имовине</v>
          </cell>
          <cell r="J957">
            <v>0</v>
          </cell>
        </row>
        <row r="958">
          <cell r="F958">
            <v>433</v>
          </cell>
          <cell r="G958" t="str">
            <v>Употреба драгоцености</v>
          </cell>
          <cell r="J958">
            <v>0</v>
          </cell>
        </row>
        <row r="959">
          <cell r="F959">
            <v>434</v>
          </cell>
          <cell r="G959" t="str">
            <v>Употреба природне имовине</v>
          </cell>
          <cell r="J959">
            <v>0</v>
          </cell>
        </row>
        <row r="960">
          <cell r="F960">
            <v>435</v>
          </cell>
          <cell r="G960" t="str">
            <v>Амортизација нематеријалне имовине</v>
          </cell>
          <cell r="J960">
            <v>0</v>
          </cell>
        </row>
        <row r="961">
          <cell r="F961">
            <v>441</v>
          </cell>
          <cell r="G961" t="str">
            <v>Отплата домаћих камата</v>
          </cell>
          <cell r="J961">
            <v>0</v>
          </cell>
        </row>
        <row r="962">
          <cell r="F962">
            <v>442</v>
          </cell>
          <cell r="G962" t="str">
            <v>Отплата страних камата</v>
          </cell>
          <cell r="J962">
            <v>0</v>
          </cell>
        </row>
        <row r="963">
          <cell r="F963">
            <v>443</v>
          </cell>
          <cell r="G963" t="str">
            <v>Отплата камата по гаранцијама</v>
          </cell>
          <cell r="J963">
            <v>0</v>
          </cell>
        </row>
        <row r="964">
          <cell r="F964">
            <v>444</v>
          </cell>
          <cell r="G964" t="str">
            <v>Пратећи трошкови задуживања</v>
          </cell>
          <cell r="J964">
            <v>0</v>
          </cell>
        </row>
        <row r="965">
          <cell r="F965">
            <v>4511</v>
          </cell>
          <cell r="G965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965">
            <v>0</v>
          </cell>
        </row>
        <row r="966">
          <cell r="F966">
            <v>4512</v>
          </cell>
          <cell r="G966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966">
            <v>0</v>
          </cell>
        </row>
        <row r="967">
          <cell r="F967">
            <v>452</v>
          </cell>
          <cell r="G967" t="str">
            <v>Субвенције приватним финансијским институцијама</v>
          </cell>
          <cell r="J967">
            <v>0</v>
          </cell>
        </row>
        <row r="968">
          <cell r="F968">
            <v>453</v>
          </cell>
          <cell r="G968" t="str">
            <v>Субвенције јавним финансијским институцијама</v>
          </cell>
          <cell r="J968">
            <v>0</v>
          </cell>
        </row>
        <row r="969">
          <cell r="F969">
            <v>454</v>
          </cell>
          <cell r="G969" t="str">
            <v>Субвенције приватним предузећима</v>
          </cell>
          <cell r="J969">
            <v>0</v>
          </cell>
        </row>
        <row r="970">
          <cell r="F970">
            <v>461</v>
          </cell>
          <cell r="G970" t="str">
            <v>Донације страним владама</v>
          </cell>
          <cell r="J970">
            <v>0</v>
          </cell>
        </row>
        <row r="971">
          <cell r="F971">
            <v>462</v>
          </cell>
          <cell r="G971" t="str">
            <v>Донације и дотације међународним организацијама</v>
          </cell>
          <cell r="J971">
            <v>0</v>
          </cell>
        </row>
        <row r="972">
          <cell r="F972">
            <v>4631</v>
          </cell>
          <cell r="G972" t="str">
            <v>Текући трансфери осталим нивоима власти</v>
          </cell>
          <cell r="J972">
            <v>0</v>
          </cell>
        </row>
        <row r="973">
          <cell r="F973">
            <v>4632</v>
          </cell>
          <cell r="G973" t="str">
            <v>Капитални трансфери осталим нивоима власти</v>
          </cell>
          <cell r="J973">
            <v>0</v>
          </cell>
        </row>
        <row r="974">
          <cell r="F974">
            <v>464</v>
          </cell>
          <cell r="G974" t="str">
            <v>Дотације организацијама обавезног социјалног осигурања</v>
          </cell>
          <cell r="J974">
            <v>0</v>
          </cell>
        </row>
        <row r="975">
          <cell r="F975">
            <v>465</v>
          </cell>
          <cell r="G975" t="str">
            <v>Остале донације, дотације и трансфери</v>
          </cell>
          <cell r="J975">
            <v>0</v>
          </cell>
        </row>
        <row r="976">
          <cell r="F976">
            <v>472</v>
          </cell>
          <cell r="G976" t="str">
            <v>Накнаде за социјалну заштиту из буџета</v>
          </cell>
          <cell r="J976">
            <v>0</v>
          </cell>
        </row>
        <row r="977">
          <cell r="F977">
            <v>481</v>
          </cell>
          <cell r="G977" t="str">
            <v>Дотације невладиним организацијама</v>
          </cell>
          <cell r="J977">
            <v>0</v>
          </cell>
        </row>
        <row r="978">
          <cell r="F978">
            <v>482</v>
          </cell>
          <cell r="G978" t="str">
            <v>Порези, обавезне таксе, казне и пенали</v>
          </cell>
          <cell r="J978">
            <v>0</v>
          </cell>
        </row>
        <row r="979">
          <cell r="F979">
            <v>483</v>
          </cell>
          <cell r="G979" t="str">
            <v>Новчане казне и пенали по решењу судова</v>
          </cell>
          <cell r="J979">
            <v>0</v>
          </cell>
        </row>
        <row r="980">
          <cell r="F980">
            <v>484</v>
          </cell>
          <cell r="G980" t="str">
            <v>Накнада штете за повреде или штету насталу услед елементарних непогода или других природних узрока</v>
          </cell>
          <cell r="J980">
            <v>0</v>
          </cell>
        </row>
        <row r="981">
          <cell r="F981">
            <v>485</v>
          </cell>
          <cell r="G981" t="str">
            <v>Накнада штете за повреде или штету нанету од стране државних органа</v>
          </cell>
          <cell r="J981">
            <v>0</v>
          </cell>
        </row>
        <row r="982">
          <cell r="F982">
            <v>489</v>
          </cell>
          <cell r="G982" t="str">
            <v>Расходи који се финансирају из средстава за реализацију националног инвестиционог плана</v>
          </cell>
          <cell r="J982">
            <v>0</v>
          </cell>
        </row>
        <row r="983">
          <cell r="F983">
            <v>494</v>
          </cell>
          <cell r="G983" t="str">
            <v>Административни трансфери из буџета - Текући расходи</v>
          </cell>
          <cell r="J983">
            <v>0</v>
          </cell>
        </row>
        <row r="984">
          <cell r="F984">
            <v>495</v>
          </cell>
          <cell r="G984" t="str">
            <v>Административни трансфери из буџета - Издаци за нефинансијску имовину</v>
          </cell>
          <cell r="J984">
            <v>0</v>
          </cell>
        </row>
        <row r="985">
          <cell r="F985">
            <v>496</v>
          </cell>
          <cell r="G985" t="str">
            <v>Административни трансфери из буџета - Издаци за отплату главнице и набавку финансијске имовине</v>
          </cell>
          <cell r="J985">
            <v>0</v>
          </cell>
        </row>
        <row r="986">
          <cell r="F986">
            <v>499</v>
          </cell>
          <cell r="G986" t="str">
            <v>Административни трансфери из буџета - Средства резерве</v>
          </cell>
          <cell r="J986">
            <v>0</v>
          </cell>
        </row>
        <row r="987">
          <cell r="F987">
            <v>511</v>
          </cell>
          <cell r="G987" t="str">
            <v>Зграде и грађевински објекти</v>
          </cell>
          <cell r="J987">
            <v>0</v>
          </cell>
        </row>
        <row r="988">
          <cell r="F988">
            <v>512</v>
          </cell>
          <cell r="G988" t="str">
            <v>Машине и опрема</v>
          </cell>
          <cell r="J988">
            <v>0</v>
          </cell>
        </row>
        <row r="989">
          <cell r="F989">
            <v>513</v>
          </cell>
          <cell r="G989" t="str">
            <v>Остале некретнине и опрема</v>
          </cell>
          <cell r="J989">
            <v>0</v>
          </cell>
        </row>
        <row r="990">
          <cell r="F990">
            <v>514</v>
          </cell>
          <cell r="G990" t="str">
            <v>Култивисана имовина</v>
          </cell>
          <cell r="J990">
            <v>0</v>
          </cell>
        </row>
        <row r="991">
          <cell r="F991">
            <v>515</v>
          </cell>
          <cell r="G991" t="str">
            <v>Нематеријална имовина</v>
          </cell>
          <cell r="J991">
            <v>0</v>
          </cell>
        </row>
        <row r="992">
          <cell r="F992">
            <v>521</v>
          </cell>
          <cell r="G992" t="str">
            <v>Робне резерве</v>
          </cell>
          <cell r="J992">
            <v>0</v>
          </cell>
        </row>
        <row r="993">
          <cell r="F993">
            <v>522</v>
          </cell>
          <cell r="G993" t="str">
            <v>Залихе производње</v>
          </cell>
          <cell r="J993">
            <v>0</v>
          </cell>
        </row>
        <row r="994">
          <cell r="F994">
            <v>523</v>
          </cell>
          <cell r="G994" t="str">
            <v>Залихе робе за даљу продају</v>
          </cell>
          <cell r="J994">
            <v>0</v>
          </cell>
        </row>
        <row r="995">
          <cell r="F995">
            <v>531</v>
          </cell>
          <cell r="G995" t="str">
            <v>Драгоцености</v>
          </cell>
          <cell r="J995">
            <v>0</v>
          </cell>
        </row>
        <row r="996">
          <cell r="F996">
            <v>541</v>
          </cell>
          <cell r="G996" t="str">
            <v>Земљиште</v>
          </cell>
          <cell r="J996">
            <v>0</v>
          </cell>
        </row>
        <row r="997">
          <cell r="F997">
            <v>542</v>
          </cell>
          <cell r="G997" t="str">
            <v>Рудна богатства</v>
          </cell>
          <cell r="J997">
            <v>0</v>
          </cell>
        </row>
        <row r="998">
          <cell r="F998">
            <v>543</v>
          </cell>
          <cell r="G998" t="str">
            <v>Шуме и воде</v>
          </cell>
          <cell r="J998">
            <v>0</v>
          </cell>
        </row>
        <row r="999">
          <cell r="F999">
            <v>551</v>
          </cell>
          <cell r="G999" t="str">
            <v>Нефинансијска имовина која се финансира из средстава за реализацију националног инвестиционог плана</v>
          </cell>
          <cell r="J999">
            <v>0</v>
          </cell>
        </row>
        <row r="1000">
          <cell r="F1000">
            <v>611</v>
          </cell>
          <cell r="G1000" t="str">
            <v>Отплата главнице домаћим кредиторима</v>
          </cell>
          <cell r="J1000">
            <v>0</v>
          </cell>
        </row>
        <row r="1001">
          <cell r="F1001">
            <v>620</v>
          </cell>
          <cell r="G1001" t="str">
            <v>Набавка финансијске имовине</v>
          </cell>
          <cell r="J1001">
            <v>0</v>
          </cell>
        </row>
        <row r="1002">
          <cell r="G1002" t="str">
            <v>Извори финансирања за функцију 411:</v>
          </cell>
        </row>
        <row r="1003">
          <cell r="F1003" t="str">
            <v>01</v>
          </cell>
          <cell r="G1003" t="str">
            <v>Приходи из буџета</v>
          </cell>
          <cell r="H1003">
            <v>0</v>
          </cell>
          <cell r="J1003">
            <v>0</v>
          </cell>
        </row>
        <row r="1004">
          <cell r="F1004" t="str">
            <v>02</v>
          </cell>
          <cell r="G1004" t="str">
            <v>Трансфери између корисника на истом нивоу</v>
          </cell>
          <cell r="J1004">
            <v>0</v>
          </cell>
        </row>
        <row r="1005">
          <cell r="F1005" t="str">
            <v>03</v>
          </cell>
          <cell r="G1005" t="str">
            <v>Социјални доприноси</v>
          </cell>
          <cell r="J1005">
            <v>0</v>
          </cell>
        </row>
        <row r="1006">
          <cell r="F1006" t="str">
            <v>04</v>
          </cell>
          <cell r="G1006" t="str">
            <v>Сопствени приходи буџетских корисника</v>
          </cell>
          <cell r="J1006">
            <v>0</v>
          </cell>
        </row>
        <row r="1007">
          <cell r="F1007" t="str">
            <v>05</v>
          </cell>
          <cell r="G1007" t="str">
            <v>Донације од иностраних земаља</v>
          </cell>
          <cell r="J1007">
            <v>0</v>
          </cell>
        </row>
        <row r="1008">
          <cell r="F1008" t="str">
            <v>06</v>
          </cell>
          <cell r="G1008" t="str">
            <v>Донације од међународних организација</v>
          </cell>
          <cell r="J1008">
            <v>0</v>
          </cell>
        </row>
        <row r="1009">
          <cell r="F1009" t="str">
            <v>07</v>
          </cell>
          <cell r="G1009" t="str">
            <v>Донације од осталих нивоа власти</v>
          </cell>
          <cell r="J1009">
            <v>0</v>
          </cell>
        </row>
        <row r="1010">
          <cell r="F1010" t="str">
            <v>08</v>
          </cell>
          <cell r="G1010" t="str">
            <v>Донације од невладиних организација и појединаца</v>
          </cell>
          <cell r="J1010">
            <v>0</v>
          </cell>
        </row>
        <row r="1011">
          <cell r="F1011" t="str">
            <v>09</v>
          </cell>
          <cell r="G1011" t="str">
            <v>Примања од продаје нефинансијске имовине</v>
          </cell>
          <cell r="J1011">
            <v>0</v>
          </cell>
        </row>
        <row r="1012">
          <cell r="F1012" t="str">
            <v>10</v>
          </cell>
          <cell r="G1012" t="str">
            <v>Примања од домаћих задуживања</v>
          </cell>
          <cell r="J1012">
            <v>0</v>
          </cell>
        </row>
        <row r="1013">
          <cell r="F1013" t="str">
            <v>11</v>
          </cell>
          <cell r="G1013" t="str">
            <v>Примања од иностраних задуживања</v>
          </cell>
          <cell r="J1013">
            <v>0</v>
          </cell>
        </row>
        <row r="1014">
          <cell r="F1014" t="str">
            <v>12</v>
          </cell>
          <cell r="G1014" t="str">
            <v>Примања од отплате датих кредита и продаје финансијске имовине</v>
          </cell>
          <cell r="J1014">
            <v>0</v>
          </cell>
        </row>
        <row r="1015">
          <cell r="F1015" t="str">
            <v>13</v>
          </cell>
          <cell r="G1015" t="str">
            <v>Нераспоређени вишак прихода из ранијих година</v>
          </cell>
          <cell r="J1015">
            <v>0</v>
          </cell>
        </row>
        <row r="1016">
          <cell r="F1016" t="str">
            <v>14</v>
          </cell>
          <cell r="G1016" t="str">
            <v>Неутрошена средства од приватизације из претходних година</v>
          </cell>
          <cell r="J1016">
            <v>0</v>
          </cell>
        </row>
        <row r="1017">
          <cell r="F1017" t="str">
            <v>15</v>
          </cell>
          <cell r="G1017" t="str">
            <v>Неутрошена средства донација из претходних година</v>
          </cell>
          <cell r="J1017">
            <v>0</v>
          </cell>
        </row>
        <row r="1018">
          <cell r="F1018" t="str">
            <v>16</v>
          </cell>
          <cell r="G1018" t="str">
            <v>Родитељски динар за ваннаставне активности</v>
          </cell>
          <cell r="J1018">
            <v>0</v>
          </cell>
        </row>
        <row r="1019">
          <cell r="G1019" t="str">
            <v>Функција 411:</v>
          </cell>
          <cell r="H1019">
            <v>0</v>
          </cell>
          <cell r="I1019">
            <v>0</v>
          </cell>
          <cell r="J1019">
            <v>0</v>
          </cell>
        </row>
        <row r="1020">
          <cell r="G1020" t="str">
            <v>Извори финансирања за програмску активност 1501-0002:</v>
          </cell>
        </row>
        <row r="1021">
          <cell r="F1021" t="str">
            <v>01</v>
          </cell>
          <cell r="G1021" t="str">
            <v>Приходи из буџета</v>
          </cell>
          <cell r="H1021">
            <v>0</v>
          </cell>
          <cell r="J1021">
            <v>0</v>
          </cell>
        </row>
        <row r="1022">
          <cell r="F1022" t="str">
            <v>02</v>
          </cell>
          <cell r="G1022" t="str">
            <v>Трансфери између корисника на истом нивоу</v>
          </cell>
          <cell r="J1022">
            <v>0</v>
          </cell>
        </row>
        <row r="1023">
          <cell r="F1023" t="str">
            <v>03</v>
          </cell>
          <cell r="G1023" t="str">
            <v>Социјални доприноси</v>
          </cell>
          <cell r="J1023">
            <v>0</v>
          </cell>
        </row>
        <row r="1024">
          <cell r="F1024" t="str">
            <v>04</v>
          </cell>
          <cell r="G1024" t="str">
            <v>Сопствени приходи буџетских корисника</v>
          </cell>
          <cell r="J1024">
            <v>0</v>
          </cell>
        </row>
        <row r="1025">
          <cell r="F1025" t="str">
            <v>05</v>
          </cell>
          <cell r="G1025" t="str">
            <v>Донације од иностраних земаља</v>
          </cell>
          <cell r="J1025">
            <v>0</v>
          </cell>
        </row>
        <row r="1026">
          <cell r="F1026" t="str">
            <v>06</v>
          </cell>
          <cell r="G1026" t="str">
            <v>Донације од међународних организација</v>
          </cell>
          <cell r="J1026">
            <v>0</v>
          </cell>
        </row>
        <row r="1027">
          <cell r="F1027" t="str">
            <v>07</v>
          </cell>
          <cell r="G1027" t="str">
            <v>Донације од осталих нивоа власти</v>
          </cell>
          <cell r="J1027">
            <v>0</v>
          </cell>
        </row>
        <row r="1028">
          <cell r="F1028" t="str">
            <v>08</v>
          </cell>
          <cell r="G1028" t="str">
            <v>Донације од невладиних организација и појединаца</v>
          </cell>
          <cell r="J1028">
            <v>0</v>
          </cell>
        </row>
        <row r="1029">
          <cell r="F1029" t="str">
            <v>09</v>
          </cell>
          <cell r="G1029" t="str">
            <v>Примања од продаје нефинансијске имовине</v>
          </cell>
          <cell r="J1029">
            <v>0</v>
          </cell>
        </row>
        <row r="1030">
          <cell r="F1030" t="str">
            <v>10</v>
          </cell>
          <cell r="G1030" t="str">
            <v>Примања од домаћих задуживања</v>
          </cell>
          <cell r="J1030">
            <v>0</v>
          </cell>
        </row>
        <row r="1031">
          <cell r="F1031" t="str">
            <v>11</v>
          </cell>
          <cell r="G1031" t="str">
            <v>Примања од иностраних задуживања</v>
          </cell>
          <cell r="J1031">
            <v>0</v>
          </cell>
        </row>
        <row r="1032">
          <cell r="F1032" t="str">
            <v>12</v>
          </cell>
          <cell r="G1032" t="str">
            <v>Примања од отплате датих кредита и продаје финансијске имовине</v>
          </cell>
          <cell r="J1032">
            <v>0</v>
          </cell>
        </row>
        <row r="1033">
          <cell r="F1033" t="str">
            <v>13</v>
          </cell>
          <cell r="G1033" t="str">
            <v>Нераспоређени вишак прихода из ранијих година</v>
          </cell>
          <cell r="J1033">
            <v>0</v>
          </cell>
        </row>
        <row r="1034">
          <cell r="F1034" t="str">
            <v>14</v>
          </cell>
          <cell r="G1034" t="str">
            <v>Неутрошена средства од приватизације из претходних година</v>
          </cell>
          <cell r="J1034">
            <v>0</v>
          </cell>
        </row>
        <row r="1035">
          <cell r="F1035" t="str">
            <v>15</v>
          </cell>
          <cell r="G1035" t="str">
            <v>Неутрошена средства донација из претходних година</v>
          </cell>
          <cell r="J1035">
            <v>0</v>
          </cell>
        </row>
        <row r="1036">
          <cell r="F1036" t="str">
            <v>16</v>
          </cell>
          <cell r="G1036" t="str">
            <v>Родитељски динар за ваннаставне активности</v>
          </cell>
          <cell r="J1036">
            <v>0</v>
          </cell>
        </row>
        <row r="1037">
          <cell r="G1037" t="str">
            <v>Свега за програмску активност 1501-0002:</v>
          </cell>
          <cell r="H1037">
            <v>0</v>
          </cell>
          <cell r="I1037">
            <v>0</v>
          </cell>
          <cell r="J1037">
            <v>0</v>
          </cell>
        </row>
        <row r="1038">
          <cell r="C1038" t="str">
            <v>1501-0003</v>
          </cell>
          <cell r="G1038" t="str">
            <v>Подстицаји за развој предузетништва (БИЦ Јумко)</v>
          </cell>
        </row>
        <row r="1039">
          <cell r="D1039">
            <v>411</v>
          </cell>
          <cell r="G1039" t="str">
            <v>Општи економски и комерцијални послови</v>
          </cell>
        </row>
        <row r="1040">
          <cell r="F1040">
            <v>411</v>
          </cell>
          <cell r="G1040" t="str">
            <v>Плате, додаци и накнаде запослених (зараде)</v>
          </cell>
          <cell r="J1040">
            <v>0</v>
          </cell>
        </row>
        <row r="1041">
          <cell r="F1041">
            <v>412</v>
          </cell>
          <cell r="G1041" t="str">
            <v>Социјални доприноси на терет послодавца</v>
          </cell>
          <cell r="J1041">
            <v>0</v>
          </cell>
        </row>
        <row r="1042">
          <cell r="F1042">
            <v>413</v>
          </cell>
          <cell r="G1042" t="str">
            <v>Накнаде у натури</v>
          </cell>
          <cell r="J1042">
            <v>0</v>
          </cell>
        </row>
        <row r="1043">
          <cell r="F1043">
            <v>414</v>
          </cell>
          <cell r="G1043" t="str">
            <v>Социјална давања запосленима</v>
          </cell>
          <cell r="J1043">
            <v>0</v>
          </cell>
        </row>
        <row r="1044">
          <cell r="F1044">
            <v>415</v>
          </cell>
          <cell r="G1044" t="str">
            <v>Накнаде трошкова за запослене</v>
          </cell>
          <cell r="J1044">
            <v>0</v>
          </cell>
        </row>
        <row r="1045">
          <cell r="F1045">
            <v>416</v>
          </cell>
          <cell r="G1045" t="str">
            <v>Награде запосленима и остали посебни расходи</v>
          </cell>
          <cell r="J1045">
            <v>0</v>
          </cell>
        </row>
        <row r="1046">
          <cell r="F1046">
            <v>417</v>
          </cell>
          <cell r="G1046" t="str">
            <v>Посланички додатак</v>
          </cell>
          <cell r="J1046">
            <v>0</v>
          </cell>
        </row>
        <row r="1047">
          <cell r="F1047">
            <v>418</v>
          </cell>
          <cell r="G1047" t="str">
            <v>Судијски додатак.</v>
          </cell>
          <cell r="J1047">
            <v>0</v>
          </cell>
        </row>
        <row r="1048">
          <cell r="F1048">
            <v>421</v>
          </cell>
          <cell r="G1048" t="str">
            <v>Стални трошкови</v>
          </cell>
          <cell r="J1048">
            <v>0</v>
          </cell>
        </row>
        <row r="1049">
          <cell r="F1049">
            <v>422</v>
          </cell>
          <cell r="G1049" t="str">
            <v>Трошкови путовања</v>
          </cell>
          <cell r="J1049">
            <v>0</v>
          </cell>
        </row>
        <row r="1050">
          <cell r="F1050">
            <v>423</v>
          </cell>
          <cell r="G1050" t="str">
            <v>Услуге по уговору</v>
          </cell>
          <cell r="J1050">
            <v>0</v>
          </cell>
        </row>
        <row r="1051">
          <cell r="F1051">
            <v>424</v>
          </cell>
          <cell r="G1051" t="str">
            <v>Специјализоване услуге</v>
          </cell>
          <cell r="J1051">
            <v>0</v>
          </cell>
        </row>
        <row r="1052">
          <cell r="F1052">
            <v>425</v>
          </cell>
          <cell r="G1052" t="str">
            <v>Текуће поправке и одржавање</v>
          </cell>
          <cell r="J1052">
            <v>0</v>
          </cell>
        </row>
        <row r="1053">
          <cell r="F1053">
            <v>426</v>
          </cell>
          <cell r="G1053" t="str">
            <v>Материјал</v>
          </cell>
          <cell r="J1053">
            <v>0</v>
          </cell>
        </row>
        <row r="1054">
          <cell r="F1054">
            <v>431</v>
          </cell>
          <cell r="G1054" t="str">
            <v>Амортизација некретнина и опреме</v>
          </cell>
          <cell r="J1054">
            <v>0</v>
          </cell>
        </row>
        <row r="1055">
          <cell r="F1055">
            <v>432</v>
          </cell>
          <cell r="G1055" t="str">
            <v>Амортизација култивисане имовине</v>
          </cell>
          <cell r="J1055">
            <v>0</v>
          </cell>
        </row>
        <row r="1056">
          <cell r="F1056">
            <v>433</v>
          </cell>
          <cell r="G1056" t="str">
            <v>Употреба драгоцености</v>
          </cell>
          <cell r="J1056">
            <v>0</v>
          </cell>
        </row>
        <row r="1057">
          <cell r="F1057">
            <v>434</v>
          </cell>
          <cell r="G1057" t="str">
            <v>Употреба природне имовине</v>
          </cell>
          <cell r="J1057">
            <v>0</v>
          </cell>
        </row>
        <row r="1058">
          <cell r="F1058">
            <v>435</v>
          </cell>
          <cell r="G1058" t="str">
            <v>Амортизација нематеријалне имовине</v>
          </cell>
          <cell r="J1058">
            <v>0</v>
          </cell>
        </row>
        <row r="1059">
          <cell r="F1059">
            <v>441</v>
          </cell>
          <cell r="G1059" t="str">
            <v>Отплата домаћих камата</v>
          </cell>
          <cell r="J1059">
            <v>0</v>
          </cell>
        </row>
        <row r="1060">
          <cell r="F1060">
            <v>442</v>
          </cell>
          <cell r="G1060" t="str">
            <v>Отплата страних камата</v>
          </cell>
          <cell r="J1060">
            <v>0</v>
          </cell>
        </row>
        <row r="1061">
          <cell r="F1061">
            <v>443</v>
          </cell>
          <cell r="G1061" t="str">
            <v>Отплата камата по гаранцијама</v>
          </cell>
          <cell r="J1061">
            <v>0</v>
          </cell>
        </row>
        <row r="1062">
          <cell r="F1062">
            <v>444</v>
          </cell>
          <cell r="G1062" t="str">
            <v>Пратећи трошкови задуживања</v>
          </cell>
          <cell r="J1062">
            <v>0</v>
          </cell>
        </row>
        <row r="1063">
          <cell r="F1063">
            <v>4511</v>
          </cell>
          <cell r="G106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063">
            <v>0</v>
          </cell>
        </row>
        <row r="1064">
          <cell r="F1064">
            <v>4512</v>
          </cell>
          <cell r="G106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064">
            <v>0</v>
          </cell>
        </row>
        <row r="1065">
          <cell r="F1065">
            <v>452</v>
          </cell>
          <cell r="G1065" t="str">
            <v>Субвенције приватним финансијским институцијама</v>
          </cell>
          <cell r="J1065">
            <v>0</v>
          </cell>
        </row>
        <row r="1066">
          <cell r="F1066">
            <v>453</v>
          </cell>
          <cell r="G1066" t="str">
            <v>Субвенције јавним финансијским институцијама</v>
          </cell>
          <cell r="J1066">
            <v>0</v>
          </cell>
        </row>
        <row r="1067">
          <cell r="F1067">
            <v>454</v>
          </cell>
          <cell r="G1067" t="str">
            <v>Субвенције приватним предузећима</v>
          </cell>
          <cell r="J1067">
            <v>0</v>
          </cell>
        </row>
        <row r="1068">
          <cell r="F1068">
            <v>461</v>
          </cell>
          <cell r="G1068" t="str">
            <v>Донације страним владама</v>
          </cell>
          <cell r="J1068">
            <v>0</v>
          </cell>
        </row>
        <row r="1069">
          <cell r="F1069">
            <v>462</v>
          </cell>
          <cell r="G1069" t="str">
            <v>Донације и дотације међународним организацијама</v>
          </cell>
          <cell r="J1069">
            <v>0</v>
          </cell>
        </row>
        <row r="1070">
          <cell r="F1070">
            <v>4631</v>
          </cell>
          <cell r="G1070" t="str">
            <v>Текући трансфери осталим нивоима власти</v>
          </cell>
          <cell r="J1070">
            <v>0</v>
          </cell>
        </row>
        <row r="1071">
          <cell r="F1071">
            <v>4632</v>
          </cell>
          <cell r="G1071" t="str">
            <v>Капитални трансфери осталим нивоима власти</v>
          </cell>
          <cell r="J1071">
            <v>0</v>
          </cell>
        </row>
        <row r="1072">
          <cell r="F1072">
            <v>464</v>
          </cell>
          <cell r="G1072" t="str">
            <v>Дотације организацијама обавезног социјалног осигурања</v>
          </cell>
          <cell r="J1072">
            <v>0</v>
          </cell>
        </row>
        <row r="1073">
          <cell r="F1073">
            <v>465</v>
          </cell>
          <cell r="G1073" t="str">
            <v>Остале донације, дотације и трансфери</v>
          </cell>
          <cell r="J1073">
            <v>0</v>
          </cell>
        </row>
        <row r="1074">
          <cell r="F1074">
            <v>472</v>
          </cell>
          <cell r="G1074" t="str">
            <v>Накнаде за социјалну заштиту из буџета</v>
          </cell>
          <cell r="J1074">
            <v>0</v>
          </cell>
        </row>
        <row r="1075">
          <cell r="F1075">
            <v>481</v>
          </cell>
          <cell r="G1075" t="str">
            <v>Дотације невладиним организацијама</v>
          </cell>
          <cell r="J1075">
            <v>0</v>
          </cell>
        </row>
        <row r="1076">
          <cell r="F1076">
            <v>482</v>
          </cell>
          <cell r="G1076" t="str">
            <v>Порези, обавезне таксе, казне и пенали</v>
          </cell>
          <cell r="J1076">
            <v>0</v>
          </cell>
        </row>
        <row r="1077">
          <cell r="F1077">
            <v>483</v>
          </cell>
          <cell r="G1077" t="str">
            <v>Новчане казне и пенали по решењу судова</v>
          </cell>
          <cell r="J1077">
            <v>0</v>
          </cell>
        </row>
        <row r="1078">
          <cell r="F1078">
            <v>484</v>
          </cell>
          <cell r="G1078" t="str">
            <v>Накнада штете за повреде или штету насталу услед елементарних непогода или других природних узрока</v>
          </cell>
          <cell r="J1078">
            <v>0</v>
          </cell>
        </row>
        <row r="1079">
          <cell r="F1079">
            <v>485</v>
          </cell>
          <cell r="G1079" t="str">
            <v>Накнада штете за повреде или штету нанету од стране државних органа</v>
          </cell>
          <cell r="J1079">
            <v>0</v>
          </cell>
        </row>
        <row r="1080">
          <cell r="F1080">
            <v>489</v>
          </cell>
          <cell r="G1080" t="str">
            <v>Расходи који се финансирају из средстава за реализацију националног инвестиционог плана</v>
          </cell>
          <cell r="J1080">
            <v>0</v>
          </cell>
        </row>
        <row r="1081">
          <cell r="F1081">
            <v>494</v>
          </cell>
          <cell r="G1081" t="str">
            <v>Административни трансфери из буџета - Текући расходи</v>
          </cell>
          <cell r="J1081">
            <v>0</v>
          </cell>
        </row>
        <row r="1082">
          <cell r="F1082">
            <v>495</v>
          </cell>
          <cell r="G1082" t="str">
            <v>Административни трансфери из буџета - Издаци за нефинансијску имовину</v>
          </cell>
          <cell r="J1082">
            <v>0</v>
          </cell>
        </row>
        <row r="1083">
          <cell r="F1083">
            <v>496</v>
          </cell>
          <cell r="G1083" t="str">
            <v>Административни трансфери из буџета - Издаци за отплату главнице и набавку финансијске имовине</v>
          </cell>
          <cell r="J1083">
            <v>0</v>
          </cell>
        </row>
        <row r="1084">
          <cell r="F1084">
            <v>499</v>
          </cell>
          <cell r="G1084" t="str">
            <v>Административни трансфери из буџета - Средства резерве</v>
          </cell>
          <cell r="J1084">
            <v>0</v>
          </cell>
        </row>
        <row r="1085">
          <cell r="F1085">
            <v>511</v>
          </cell>
          <cell r="G1085" t="str">
            <v>Зграде и грађевински објекти</v>
          </cell>
          <cell r="J1085">
            <v>0</v>
          </cell>
        </row>
        <row r="1086">
          <cell r="F1086">
            <v>512</v>
          </cell>
          <cell r="G1086" t="str">
            <v>Машине и опрема</v>
          </cell>
          <cell r="J1086">
            <v>0</v>
          </cell>
        </row>
        <row r="1087">
          <cell r="F1087">
            <v>513</v>
          </cell>
          <cell r="G1087" t="str">
            <v>Остале некретнине и опрема</v>
          </cell>
          <cell r="J1087">
            <v>0</v>
          </cell>
        </row>
        <row r="1088">
          <cell r="F1088">
            <v>514</v>
          </cell>
          <cell r="G1088" t="str">
            <v>Култивисана имовина</v>
          </cell>
          <cell r="J1088">
            <v>0</v>
          </cell>
        </row>
        <row r="1089">
          <cell r="F1089">
            <v>515</v>
          </cell>
          <cell r="G1089" t="str">
            <v>Нематеријална имовина</v>
          </cell>
          <cell r="J1089">
            <v>0</v>
          </cell>
        </row>
        <row r="1090">
          <cell r="F1090">
            <v>521</v>
          </cell>
          <cell r="G1090" t="str">
            <v>Робне резерве</v>
          </cell>
          <cell r="J1090">
            <v>0</v>
          </cell>
        </row>
        <row r="1091">
          <cell r="F1091">
            <v>522</v>
          </cell>
          <cell r="G1091" t="str">
            <v>Залихе производње</v>
          </cell>
          <cell r="J1091">
            <v>0</v>
          </cell>
        </row>
        <row r="1092">
          <cell r="F1092">
            <v>523</v>
          </cell>
          <cell r="G1092" t="str">
            <v>Залихе робе за даљу продају</v>
          </cell>
          <cell r="J1092">
            <v>0</v>
          </cell>
        </row>
        <row r="1093">
          <cell r="F1093">
            <v>531</v>
          </cell>
          <cell r="G1093" t="str">
            <v>Драгоцености</v>
          </cell>
          <cell r="J1093">
            <v>0</v>
          </cell>
        </row>
        <row r="1094">
          <cell r="F1094">
            <v>541</v>
          </cell>
          <cell r="G1094" t="str">
            <v>Земљиште</v>
          </cell>
          <cell r="J1094">
            <v>0</v>
          </cell>
        </row>
        <row r="1095">
          <cell r="F1095">
            <v>542</v>
          </cell>
          <cell r="G1095" t="str">
            <v>Рудна богатства</v>
          </cell>
          <cell r="J1095">
            <v>0</v>
          </cell>
        </row>
        <row r="1096">
          <cell r="F1096">
            <v>543</v>
          </cell>
          <cell r="G1096" t="str">
            <v>Шуме и воде</v>
          </cell>
          <cell r="J1096">
            <v>0</v>
          </cell>
        </row>
        <row r="1097">
          <cell r="F1097">
            <v>551</v>
          </cell>
          <cell r="G1097" t="str">
            <v>Нефинансијска имовина која се финансира из средстава за реализацију националног инвестиционог плана</v>
          </cell>
          <cell r="J1097">
            <v>0</v>
          </cell>
        </row>
        <row r="1098">
          <cell r="F1098">
            <v>611</v>
          </cell>
          <cell r="G1098" t="str">
            <v>Отплата главнице домаћим кредиторима</v>
          </cell>
          <cell r="J1098">
            <v>0</v>
          </cell>
        </row>
        <row r="1099">
          <cell r="F1099">
            <v>620</v>
          </cell>
          <cell r="G1099" t="str">
            <v>Набавка финансијске имовине</v>
          </cell>
          <cell r="J1099">
            <v>0</v>
          </cell>
        </row>
        <row r="1100">
          <cell r="G1100" t="str">
            <v>Извори финансирања за функцију 411:</v>
          </cell>
        </row>
        <row r="1101">
          <cell r="F1101" t="str">
            <v>01</v>
          </cell>
          <cell r="G1101" t="str">
            <v>Приходи из буџета</v>
          </cell>
          <cell r="H1101">
            <v>0</v>
          </cell>
          <cell r="J1101">
            <v>0</v>
          </cell>
        </row>
        <row r="1102">
          <cell r="F1102" t="str">
            <v>02</v>
          </cell>
          <cell r="G1102" t="str">
            <v>Трансфери између корисника на истом нивоу</v>
          </cell>
          <cell r="J1102">
            <v>0</v>
          </cell>
        </row>
        <row r="1103">
          <cell r="F1103" t="str">
            <v>03</v>
          </cell>
          <cell r="G1103" t="str">
            <v>Социјални доприноси</v>
          </cell>
          <cell r="J1103">
            <v>0</v>
          </cell>
        </row>
        <row r="1104">
          <cell r="F1104" t="str">
            <v>04</v>
          </cell>
          <cell r="G1104" t="str">
            <v>Сопствени приходи буџетских корисника</v>
          </cell>
          <cell r="J1104">
            <v>0</v>
          </cell>
        </row>
        <row r="1105">
          <cell r="F1105" t="str">
            <v>05</v>
          </cell>
          <cell r="G1105" t="str">
            <v>Донације од иностраних земаља</v>
          </cell>
          <cell r="J1105">
            <v>0</v>
          </cell>
        </row>
        <row r="1106">
          <cell r="F1106" t="str">
            <v>06</v>
          </cell>
          <cell r="G1106" t="str">
            <v>Донације од међународних организација</v>
          </cell>
          <cell r="J1106">
            <v>0</v>
          </cell>
        </row>
        <row r="1107">
          <cell r="F1107" t="str">
            <v>07</v>
          </cell>
          <cell r="G1107" t="str">
            <v>Донације од осталих нивоа власти</v>
          </cell>
          <cell r="J1107">
            <v>0</v>
          </cell>
        </row>
        <row r="1108">
          <cell r="F1108" t="str">
            <v>08</v>
          </cell>
          <cell r="G1108" t="str">
            <v>Донације од невладиних организација и појединаца</v>
          </cell>
          <cell r="J1108">
            <v>0</v>
          </cell>
        </row>
        <row r="1109">
          <cell r="F1109" t="str">
            <v>09</v>
          </cell>
          <cell r="G1109" t="str">
            <v>Примања од продаје нефинансијске имовине</v>
          </cell>
          <cell r="J1109">
            <v>0</v>
          </cell>
        </row>
        <row r="1110">
          <cell r="F1110" t="str">
            <v>10</v>
          </cell>
          <cell r="G1110" t="str">
            <v>Примања од домаћих задуживања</v>
          </cell>
          <cell r="J1110">
            <v>0</v>
          </cell>
        </row>
        <row r="1111">
          <cell r="F1111" t="str">
            <v>11</v>
          </cell>
          <cell r="G1111" t="str">
            <v>Примања од иностраних задуживања</v>
          </cell>
          <cell r="J1111">
            <v>0</v>
          </cell>
        </row>
        <row r="1112">
          <cell r="F1112" t="str">
            <v>12</v>
          </cell>
          <cell r="G1112" t="str">
            <v>Примања од отплате датих кредита и продаје финансијске имовине</v>
          </cell>
          <cell r="J1112">
            <v>0</v>
          </cell>
        </row>
        <row r="1113">
          <cell r="F1113" t="str">
            <v>13</v>
          </cell>
          <cell r="G1113" t="str">
            <v>Нераспоређени вишак прихода из ранијих година</v>
          </cell>
          <cell r="J1113">
            <v>0</v>
          </cell>
        </row>
        <row r="1114">
          <cell r="F1114" t="str">
            <v>14</v>
          </cell>
          <cell r="G1114" t="str">
            <v>Неутрошена средства од приватизације из претходних година</v>
          </cell>
          <cell r="J1114">
            <v>0</v>
          </cell>
        </row>
        <row r="1115">
          <cell r="F1115" t="str">
            <v>15</v>
          </cell>
          <cell r="G1115" t="str">
            <v>Неутрошена средства донација из претходних година</v>
          </cell>
          <cell r="J1115">
            <v>0</v>
          </cell>
        </row>
        <row r="1116">
          <cell r="F1116" t="str">
            <v>16</v>
          </cell>
          <cell r="G1116" t="str">
            <v>Родитељски динар за ваннаставне активности</v>
          </cell>
          <cell r="J1116">
            <v>0</v>
          </cell>
        </row>
        <row r="1117">
          <cell r="G1117" t="str">
            <v>Функција 411:</v>
          </cell>
          <cell r="H1117">
            <v>0</v>
          </cell>
          <cell r="I1117">
            <v>0</v>
          </cell>
          <cell r="J1117">
            <v>0</v>
          </cell>
        </row>
        <row r="1118">
          <cell r="G1118" t="str">
            <v>Извори финансирања за програмску активност 1501-0003:</v>
          </cell>
        </row>
        <row r="1119">
          <cell r="F1119" t="str">
            <v>01</v>
          </cell>
          <cell r="G1119" t="str">
            <v>Приходи из буџета</v>
          </cell>
          <cell r="H1119">
            <v>0</v>
          </cell>
          <cell r="J1119">
            <v>0</v>
          </cell>
        </row>
        <row r="1120">
          <cell r="F1120" t="str">
            <v>02</v>
          </cell>
          <cell r="G1120" t="str">
            <v>Трансфери између корисника на истом нивоу</v>
          </cell>
          <cell r="J1120">
            <v>0</v>
          </cell>
        </row>
        <row r="1121">
          <cell r="F1121" t="str">
            <v>03</v>
          </cell>
          <cell r="G1121" t="str">
            <v>Социјални доприноси</v>
          </cell>
          <cell r="J1121">
            <v>0</v>
          </cell>
        </row>
        <row r="1122">
          <cell r="F1122" t="str">
            <v>04</v>
          </cell>
          <cell r="G1122" t="str">
            <v>Сопствени приходи буџетских корисника</v>
          </cell>
          <cell r="J1122">
            <v>0</v>
          </cell>
        </row>
        <row r="1123">
          <cell r="F1123" t="str">
            <v>05</v>
          </cell>
          <cell r="G1123" t="str">
            <v>Донације од иностраних земаља</v>
          </cell>
          <cell r="J1123">
            <v>0</v>
          </cell>
        </row>
        <row r="1124">
          <cell r="F1124" t="str">
            <v>06</v>
          </cell>
          <cell r="G1124" t="str">
            <v>Донације од међународних организација</v>
          </cell>
          <cell r="J1124">
            <v>0</v>
          </cell>
        </row>
        <row r="1125">
          <cell r="F1125" t="str">
            <v>07</v>
          </cell>
          <cell r="G1125" t="str">
            <v>Донације од осталих нивоа власти</v>
          </cell>
          <cell r="J1125">
            <v>0</v>
          </cell>
        </row>
        <row r="1126">
          <cell r="F1126" t="str">
            <v>08</v>
          </cell>
          <cell r="G1126" t="str">
            <v>Донације од невладиних организација и појединаца</v>
          </cell>
          <cell r="J1126">
            <v>0</v>
          </cell>
        </row>
        <row r="1127">
          <cell r="F1127" t="str">
            <v>09</v>
          </cell>
          <cell r="G1127" t="str">
            <v>Примања од продаје нефинансијске имовине</v>
          </cell>
          <cell r="J1127">
            <v>0</v>
          </cell>
        </row>
        <row r="1128">
          <cell r="F1128" t="str">
            <v>10</v>
          </cell>
          <cell r="G1128" t="str">
            <v>Примања од домаћих задуживања</v>
          </cell>
          <cell r="J1128">
            <v>0</v>
          </cell>
        </row>
        <row r="1129">
          <cell r="F1129" t="str">
            <v>11</v>
          </cell>
          <cell r="G1129" t="str">
            <v>Примања од иностраних задуживања</v>
          </cell>
          <cell r="J1129">
            <v>0</v>
          </cell>
        </row>
        <row r="1130">
          <cell r="F1130" t="str">
            <v>12</v>
          </cell>
          <cell r="G1130" t="str">
            <v>Примања од отплате датих кредита и продаје финансијске имовине</v>
          </cell>
          <cell r="J1130">
            <v>0</v>
          </cell>
        </row>
        <row r="1131">
          <cell r="F1131" t="str">
            <v>13</v>
          </cell>
          <cell r="G1131" t="str">
            <v>Нераспоређени вишак прихода из ранијих година</v>
          </cell>
          <cell r="J1131">
            <v>0</v>
          </cell>
        </row>
        <row r="1132">
          <cell r="F1132" t="str">
            <v>14</v>
          </cell>
          <cell r="G1132" t="str">
            <v>Неутрошена средства од приватизације из претходних година</v>
          </cell>
          <cell r="J1132">
            <v>0</v>
          </cell>
        </row>
        <row r="1133">
          <cell r="F1133" t="str">
            <v>15</v>
          </cell>
          <cell r="G1133" t="str">
            <v>Неутрошена средства донација из претходних година</v>
          </cell>
          <cell r="J1133">
            <v>0</v>
          </cell>
        </row>
        <row r="1134">
          <cell r="F1134" t="str">
            <v>16</v>
          </cell>
          <cell r="G1134" t="str">
            <v>Родитељски динар за ваннаставне активности</v>
          </cell>
          <cell r="J1134">
            <v>0</v>
          </cell>
        </row>
        <row r="1135">
          <cell r="G1135" t="str">
            <v>Свега за Програмску активност 1501-0003:</v>
          </cell>
          <cell r="H1135">
            <v>0</v>
          </cell>
          <cell r="I1135">
            <v>0</v>
          </cell>
          <cell r="J1135">
            <v>0</v>
          </cell>
        </row>
        <row r="1137">
          <cell r="C1137" t="str">
            <v>1501-0004</v>
          </cell>
          <cell r="G1137" t="str">
            <v>Одржавање економске инфраструктуре (Слободна зона)</v>
          </cell>
        </row>
        <row r="1138">
          <cell r="D1138">
            <v>411</v>
          </cell>
          <cell r="G1138" t="str">
            <v>Општи економски и комерцијални послови</v>
          </cell>
        </row>
        <row r="1139">
          <cell r="F1139">
            <v>411</v>
          </cell>
          <cell r="G1139" t="str">
            <v>Плате, додаци и накнаде запослених (зараде)</v>
          </cell>
          <cell r="J1139">
            <v>0</v>
          </cell>
        </row>
        <row r="1140">
          <cell r="F1140">
            <v>412</v>
          </cell>
          <cell r="G1140" t="str">
            <v>Социјални доприноси на терет послодавца</v>
          </cell>
          <cell r="J1140">
            <v>0</v>
          </cell>
        </row>
        <row r="1141">
          <cell r="F1141">
            <v>413</v>
          </cell>
          <cell r="G1141" t="str">
            <v>Накнаде у натури</v>
          </cell>
          <cell r="J1141">
            <v>0</v>
          </cell>
        </row>
        <row r="1142">
          <cell r="F1142">
            <v>414</v>
          </cell>
          <cell r="G1142" t="str">
            <v>Социјална давања запосленима</v>
          </cell>
          <cell r="J1142">
            <v>0</v>
          </cell>
        </row>
        <row r="1143">
          <cell r="F1143">
            <v>415</v>
          </cell>
          <cell r="G1143" t="str">
            <v>Накнаде трошкова за запослене</v>
          </cell>
          <cell r="J1143">
            <v>0</v>
          </cell>
        </row>
        <row r="1144">
          <cell r="F1144">
            <v>416</v>
          </cell>
          <cell r="G1144" t="str">
            <v>Награде запосленима и остали посебни расходи</v>
          </cell>
          <cell r="J1144">
            <v>0</v>
          </cell>
        </row>
        <row r="1145">
          <cell r="F1145">
            <v>417</v>
          </cell>
          <cell r="G1145" t="str">
            <v>Посланички додатак</v>
          </cell>
          <cell r="J1145">
            <v>0</v>
          </cell>
        </row>
        <row r="1146">
          <cell r="F1146">
            <v>418</v>
          </cell>
          <cell r="G1146" t="str">
            <v>Судијски додатак.</v>
          </cell>
          <cell r="J1146">
            <v>0</v>
          </cell>
        </row>
        <row r="1147">
          <cell r="F1147">
            <v>421</v>
          </cell>
          <cell r="G1147" t="str">
            <v>Стални трошкови</v>
          </cell>
          <cell r="J1147">
            <v>0</v>
          </cell>
        </row>
        <row r="1148">
          <cell r="F1148">
            <v>422</v>
          </cell>
          <cell r="G1148" t="str">
            <v>Трошкови путовања</v>
          </cell>
          <cell r="J1148">
            <v>0</v>
          </cell>
        </row>
        <row r="1149">
          <cell r="F1149">
            <v>423</v>
          </cell>
          <cell r="G1149" t="str">
            <v>Услуге по уговору</v>
          </cell>
          <cell r="J1149">
            <v>0</v>
          </cell>
        </row>
        <row r="1150">
          <cell r="F1150">
            <v>424</v>
          </cell>
          <cell r="G1150" t="str">
            <v>Специјализоване услуге</v>
          </cell>
          <cell r="J1150">
            <v>0</v>
          </cell>
        </row>
        <row r="1151">
          <cell r="F1151">
            <v>425</v>
          </cell>
          <cell r="G1151" t="str">
            <v>Текуће поправке и одржавање</v>
          </cell>
          <cell r="J1151">
            <v>0</v>
          </cell>
        </row>
        <row r="1152">
          <cell r="F1152">
            <v>426</v>
          </cell>
          <cell r="G1152" t="str">
            <v>Материјал</v>
          </cell>
          <cell r="J1152">
            <v>0</v>
          </cell>
        </row>
        <row r="1153">
          <cell r="F1153">
            <v>431</v>
          </cell>
          <cell r="G1153" t="str">
            <v>Амортизација некретнина и опреме</v>
          </cell>
          <cell r="J1153">
            <v>0</v>
          </cell>
        </row>
        <row r="1154">
          <cell r="F1154">
            <v>432</v>
          </cell>
          <cell r="G1154" t="str">
            <v>Амортизација култивисане имовине</v>
          </cell>
          <cell r="J1154">
            <v>0</v>
          </cell>
        </row>
        <row r="1155">
          <cell r="F1155">
            <v>433</v>
          </cell>
          <cell r="G1155" t="str">
            <v>Употреба драгоцености</v>
          </cell>
          <cell r="J1155">
            <v>0</v>
          </cell>
        </row>
        <row r="1156">
          <cell r="F1156">
            <v>434</v>
          </cell>
          <cell r="G1156" t="str">
            <v>Употреба природне имовине</v>
          </cell>
          <cell r="J1156">
            <v>0</v>
          </cell>
        </row>
        <row r="1157">
          <cell r="F1157">
            <v>435</v>
          </cell>
          <cell r="G1157" t="str">
            <v>Амортизација нематеријалне имовине</v>
          </cell>
          <cell r="J1157">
            <v>0</v>
          </cell>
        </row>
        <row r="1158">
          <cell r="F1158">
            <v>441</v>
          </cell>
          <cell r="G1158" t="str">
            <v>Отплата домаћих камата</v>
          </cell>
          <cell r="J1158">
            <v>0</v>
          </cell>
        </row>
        <row r="1159">
          <cell r="F1159">
            <v>442</v>
          </cell>
          <cell r="G1159" t="str">
            <v>Отплата страних камата</v>
          </cell>
          <cell r="J1159">
            <v>0</v>
          </cell>
        </row>
        <row r="1160">
          <cell r="F1160">
            <v>443</v>
          </cell>
          <cell r="G1160" t="str">
            <v>Отплата камата по гаранцијама</v>
          </cell>
          <cell r="J1160">
            <v>0</v>
          </cell>
        </row>
        <row r="1161">
          <cell r="F1161">
            <v>444</v>
          </cell>
          <cell r="G1161" t="str">
            <v>Пратећи трошкови задуживања</v>
          </cell>
          <cell r="J1161">
            <v>0</v>
          </cell>
        </row>
        <row r="1162">
          <cell r="F1162">
            <v>4511</v>
          </cell>
          <cell r="G1162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162">
            <v>0</v>
          </cell>
        </row>
        <row r="1163">
          <cell r="F1163">
            <v>4512</v>
          </cell>
          <cell r="G1163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163">
            <v>0</v>
          </cell>
        </row>
        <row r="1164">
          <cell r="F1164">
            <v>452</v>
          </cell>
          <cell r="G1164" t="str">
            <v>Субвенције приватним финансијским институцијама</v>
          </cell>
          <cell r="J1164">
            <v>0</v>
          </cell>
        </row>
        <row r="1165">
          <cell r="F1165">
            <v>453</v>
          </cell>
          <cell r="G1165" t="str">
            <v>Субвенције јавним финансијским институцијама</v>
          </cell>
          <cell r="J1165">
            <v>0</v>
          </cell>
        </row>
        <row r="1166">
          <cell r="F1166">
            <v>454</v>
          </cell>
          <cell r="G1166" t="str">
            <v>Субвенције приватним предузећима</v>
          </cell>
          <cell r="J1166">
            <v>0</v>
          </cell>
        </row>
        <row r="1167">
          <cell r="F1167">
            <v>461</v>
          </cell>
          <cell r="G1167" t="str">
            <v>Донације страним владама</v>
          </cell>
          <cell r="J1167">
            <v>0</v>
          </cell>
        </row>
        <row r="1168">
          <cell r="F1168">
            <v>462</v>
          </cell>
          <cell r="G1168" t="str">
            <v>Донације и дотације међународним организацијама</v>
          </cell>
          <cell r="J1168">
            <v>0</v>
          </cell>
        </row>
        <row r="1169">
          <cell r="F1169">
            <v>4631</v>
          </cell>
          <cell r="G1169" t="str">
            <v>Текући трансфери осталим нивоима власти</v>
          </cell>
          <cell r="J1169">
            <v>0</v>
          </cell>
        </row>
        <row r="1170">
          <cell r="F1170">
            <v>4632</v>
          </cell>
          <cell r="G1170" t="str">
            <v>Капитални трансфери осталим нивоима власти</v>
          </cell>
          <cell r="J1170">
            <v>0</v>
          </cell>
        </row>
        <row r="1171">
          <cell r="F1171">
            <v>464</v>
          </cell>
          <cell r="G1171" t="str">
            <v>Дотације организацијама обавезног социјалног осигурања</v>
          </cell>
          <cell r="J1171">
            <v>0</v>
          </cell>
        </row>
        <row r="1172">
          <cell r="F1172">
            <v>465</v>
          </cell>
          <cell r="G1172" t="str">
            <v>Остале донације, дотације и трансфери</v>
          </cell>
          <cell r="J1172">
            <v>0</v>
          </cell>
        </row>
        <row r="1173">
          <cell r="F1173">
            <v>472</v>
          </cell>
          <cell r="G1173" t="str">
            <v>Накнаде за социјалну заштиту из буџета</v>
          </cell>
          <cell r="J1173">
            <v>0</v>
          </cell>
        </row>
        <row r="1174">
          <cell r="F1174">
            <v>481</v>
          </cell>
          <cell r="G1174" t="str">
            <v>Дотације невладиним организацијама</v>
          </cell>
          <cell r="J1174">
            <v>0</v>
          </cell>
        </row>
        <row r="1175">
          <cell r="F1175">
            <v>482</v>
          </cell>
          <cell r="G1175" t="str">
            <v>Порези, обавезне таксе, казне и пенали</v>
          </cell>
          <cell r="J1175">
            <v>0</v>
          </cell>
        </row>
        <row r="1176">
          <cell r="F1176">
            <v>483</v>
          </cell>
          <cell r="G1176" t="str">
            <v>Новчане казне и пенали по решењу судова</v>
          </cell>
          <cell r="J1176">
            <v>0</v>
          </cell>
        </row>
        <row r="1177">
          <cell r="F1177">
            <v>484</v>
          </cell>
          <cell r="G1177" t="str">
            <v>Накнада штете за повреде или штету насталу услед елементарних непогода или других природних узрока</v>
          </cell>
          <cell r="J1177">
            <v>0</v>
          </cell>
        </row>
        <row r="1178">
          <cell r="F1178">
            <v>485</v>
          </cell>
          <cell r="G1178" t="str">
            <v>Накнада штете за повреде или штету нанету од стране државних органа</v>
          </cell>
          <cell r="J1178">
            <v>0</v>
          </cell>
        </row>
        <row r="1179">
          <cell r="F1179">
            <v>489</v>
          </cell>
          <cell r="G1179" t="str">
            <v>Расходи који се финансирају из средстава за реализацију националног инвестиционог плана</v>
          </cell>
          <cell r="J1179">
            <v>0</v>
          </cell>
        </row>
        <row r="1180">
          <cell r="F1180">
            <v>494</v>
          </cell>
          <cell r="G1180" t="str">
            <v>Административни трансфери из буџета - Текући расходи</v>
          </cell>
          <cell r="J1180">
            <v>0</v>
          </cell>
        </row>
        <row r="1181">
          <cell r="F1181">
            <v>495</v>
          </cell>
          <cell r="G1181" t="str">
            <v>Административни трансфери из буџета - Издаци за нефинансијску имовину</v>
          </cell>
          <cell r="J1181">
            <v>0</v>
          </cell>
        </row>
        <row r="1182">
          <cell r="F1182">
            <v>496</v>
          </cell>
          <cell r="G1182" t="str">
            <v>Административни трансфери из буџета - Издаци за отплату главнице и набавку финансијске имовине</v>
          </cell>
          <cell r="J1182">
            <v>0</v>
          </cell>
        </row>
        <row r="1183">
          <cell r="F1183">
            <v>499</v>
          </cell>
          <cell r="G1183" t="str">
            <v>Административни трансфери из буџета - Средства резерве</v>
          </cell>
          <cell r="J1183">
            <v>0</v>
          </cell>
        </row>
        <row r="1184">
          <cell r="F1184">
            <v>511</v>
          </cell>
          <cell r="G1184" t="str">
            <v>Зграде и грађевински објекти</v>
          </cell>
          <cell r="J1184">
            <v>0</v>
          </cell>
        </row>
        <row r="1185">
          <cell r="F1185">
            <v>512</v>
          </cell>
          <cell r="G1185" t="str">
            <v>Машине и опрема</v>
          </cell>
          <cell r="J1185">
            <v>0</v>
          </cell>
        </row>
        <row r="1186">
          <cell r="F1186">
            <v>513</v>
          </cell>
          <cell r="G1186" t="str">
            <v>Остале некретнине и опрема</v>
          </cell>
          <cell r="J1186">
            <v>0</v>
          </cell>
        </row>
        <row r="1187">
          <cell r="F1187">
            <v>514</v>
          </cell>
          <cell r="G1187" t="str">
            <v>Култивисана имовина</v>
          </cell>
          <cell r="J1187">
            <v>0</v>
          </cell>
        </row>
        <row r="1188">
          <cell r="F1188">
            <v>515</v>
          </cell>
          <cell r="G1188" t="str">
            <v>Нематеријална имовина</v>
          </cell>
          <cell r="J1188">
            <v>0</v>
          </cell>
        </row>
        <row r="1189">
          <cell r="F1189">
            <v>521</v>
          </cell>
          <cell r="G1189" t="str">
            <v>Робне резерве</v>
          </cell>
          <cell r="J1189">
            <v>0</v>
          </cell>
        </row>
        <row r="1190">
          <cell r="F1190">
            <v>522</v>
          </cell>
          <cell r="G1190" t="str">
            <v>Залихе производње</v>
          </cell>
          <cell r="J1190">
            <v>0</v>
          </cell>
        </row>
        <row r="1191">
          <cell r="F1191">
            <v>523</v>
          </cell>
          <cell r="G1191" t="str">
            <v>Залихе робе за даљу продају</v>
          </cell>
          <cell r="J1191">
            <v>0</v>
          </cell>
        </row>
        <row r="1192">
          <cell r="F1192">
            <v>531</v>
          </cell>
          <cell r="G1192" t="str">
            <v>Драгоцености</v>
          </cell>
          <cell r="J1192">
            <v>0</v>
          </cell>
        </row>
        <row r="1193">
          <cell r="F1193">
            <v>541</v>
          </cell>
          <cell r="G1193" t="str">
            <v>Земљиште</v>
          </cell>
          <cell r="J1193">
            <v>0</v>
          </cell>
        </row>
        <row r="1194">
          <cell r="F1194">
            <v>542</v>
          </cell>
          <cell r="G1194" t="str">
            <v>Рудна богатства</v>
          </cell>
          <cell r="J1194">
            <v>0</v>
          </cell>
        </row>
        <row r="1195">
          <cell r="F1195">
            <v>543</v>
          </cell>
          <cell r="G1195" t="str">
            <v>Шуме и воде</v>
          </cell>
          <cell r="J1195">
            <v>0</v>
          </cell>
        </row>
        <row r="1196">
          <cell r="F1196">
            <v>551</v>
          </cell>
          <cell r="G1196" t="str">
            <v>Нефинансијска имовина која се финансира из средстава за реализацију националног инвестиционог плана</v>
          </cell>
          <cell r="J1196">
            <v>0</v>
          </cell>
        </row>
        <row r="1197">
          <cell r="F1197">
            <v>611</v>
          </cell>
          <cell r="G1197" t="str">
            <v>Отплата главнице домаћим кредиторима</v>
          </cell>
          <cell r="J1197">
            <v>0</v>
          </cell>
        </row>
        <row r="1198">
          <cell r="F1198">
            <v>620</v>
          </cell>
          <cell r="G1198" t="str">
            <v>Набавка финансијске имовине</v>
          </cell>
          <cell r="J1198">
            <v>0</v>
          </cell>
        </row>
        <row r="1199">
          <cell r="G1199" t="str">
            <v>Извори финансирања за функцију 411:</v>
          </cell>
        </row>
        <row r="1200">
          <cell r="F1200" t="str">
            <v>01</v>
          </cell>
          <cell r="G1200" t="str">
            <v>Приходи из буџета</v>
          </cell>
          <cell r="H1200">
            <v>0</v>
          </cell>
          <cell r="J1200">
            <v>0</v>
          </cell>
        </row>
        <row r="1201">
          <cell r="F1201" t="str">
            <v>02</v>
          </cell>
          <cell r="G1201" t="str">
            <v>Трансфери између корисника на истом нивоу</v>
          </cell>
          <cell r="J1201">
            <v>0</v>
          </cell>
        </row>
        <row r="1202">
          <cell r="F1202" t="str">
            <v>03</v>
          </cell>
          <cell r="G1202" t="str">
            <v>Социјални доприноси</v>
          </cell>
          <cell r="J1202">
            <v>0</v>
          </cell>
        </row>
        <row r="1203">
          <cell r="F1203" t="str">
            <v>04</v>
          </cell>
          <cell r="G1203" t="str">
            <v>Сопствени приходи буџетских корисника</v>
          </cell>
          <cell r="J1203">
            <v>0</v>
          </cell>
        </row>
        <row r="1204">
          <cell r="F1204" t="str">
            <v>05</v>
          </cell>
          <cell r="G1204" t="str">
            <v>Донације од иностраних земаља</v>
          </cell>
          <cell r="J1204">
            <v>0</v>
          </cell>
        </row>
        <row r="1205">
          <cell r="F1205" t="str">
            <v>06</v>
          </cell>
          <cell r="G1205" t="str">
            <v>Донације од међународних организација</v>
          </cell>
          <cell r="J1205">
            <v>0</v>
          </cell>
        </row>
        <row r="1206">
          <cell r="F1206" t="str">
            <v>07</v>
          </cell>
          <cell r="G1206" t="str">
            <v>Донације од осталих нивоа власти</v>
          </cell>
          <cell r="J1206">
            <v>0</v>
          </cell>
        </row>
        <row r="1207">
          <cell r="F1207" t="str">
            <v>08</v>
          </cell>
          <cell r="G1207" t="str">
            <v>Донације од невладиних организација и појединаца</v>
          </cell>
          <cell r="J1207">
            <v>0</v>
          </cell>
        </row>
        <row r="1208">
          <cell r="F1208" t="str">
            <v>09</v>
          </cell>
          <cell r="G1208" t="str">
            <v>Примања од продаје нефинансијске имовине</v>
          </cell>
          <cell r="J1208">
            <v>0</v>
          </cell>
        </row>
        <row r="1209">
          <cell r="F1209" t="str">
            <v>10</v>
          </cell>
          <cell r="G1209" t="str">
            <v>Примања од домаћих задуживања</v>
          </cell>
          <cell r="J1209">
            <v>0</v>
          </cell>
        </row>
        <row r="1210">
          <cell r="F1210" t="str">
            <v>11</v>
          </cell>
          <cell r="G1210" t="str">
            <v>Примања од иностраних задуживања</v>
          </cell>
          <cell r="J1210">
            <v>0</v>
          </cell>
        </row>
        <row r="1211">
          <cell r="F1211" t="str">
            <v>12</v>
          </cell>
          <cell r="G1211" t="str">
            <v>Примања од отплате датих кредита и продаје финансијске имовине</v>
          </cell>
          <cell r="J1211">
            <v>0</v>
          </cell>
        </row>
        <row r="1212">
          <cell r="F1212" t="str">
            <v>13</v>
          </cell>
          <cell r="G1212" t="str">
            <v>Нераспоређени вишак прихода из ранијих година</v>
          </cell>
          <cell r="J1212">
            <v>0</v>
          </cell>
        </row>
        <row r="1213">
          <cell r="F1213" t="str">
            <v>14</v>
          </cell>
          <cell r="G1213" t="str">
            <v>Неутрошена средства од приватизације из претходних година</v>
          </cell>
          <cell r="J1213">
            <v>0</v>
          </cell>
        </row>
        <row r="1214">
          <cell r="F1214" t="str">
            <v>15</v>
          </cell>
          <cell r="G1214" t="str">
            <v>Неутрошена средства донација из претходних година</v>
          </cell>
          <cell r="J1214">
            <v>0</v>
          </cell>
        </row>
        <row r="1215">
          <cell r="F1215" t="str">
            <v>16</v>
          </cell>
          <cell r="G1215" t="str">
            <v>Родитељски динар за ваннаставне активности</v>
          </cell>
          <cell r="J1215">
            <v>0</v>
          </cell>
        </row>
        <row r="1216">
          <cell r="G1216" t="str">
            <v>Функција 411:</v>
          </cell>
          <cell r="H1216">
            <v>0</v>
          </cell>
          <cell r="I1216">
            <v>0</v>
          </cell>
          <cell r="J1216">
            <v>0</v>
          </cell>
        </row>
        <row r="1217">
          <cell r="G1217" t="str">
            <v>Извори финансирања за програмску активност 1501-0004:</v>
          </cell>
        </row>
        <row r="1218">
          <cell r="F1218" t="str">
            <v>01</v>
          </cell>
          <cell r="G1218" t="str">
            <v>Приходи из буџета</v>
          </cell>
          <cell r="H1218">
            <v>0</v>
          </cell>
          <cell r="J1218">
            <v>0</v>
          </cell>
        </row>
        <row r="1219">
          <cell r="F1219" t="str">
            <v>02</v>
          </cell>
          <cell r="G1219" t="str">
            <v>Трансфери између корисника на истом нивоу</v>
          </cell>
          <cell r="J1219">
            <v>0</v>
          </cell>
        </row>
        <row r="1220">
          <cell r="F1220" t="str">
            <v>03</v>
          </cell>
          <cell r="G1220" t="str">
            <v>Социјални доприноси</v>
          </cell>
          <cell r="J1220">
            <v>0</v>
          </cell>
        </row>
        <row r="1221">
          <cell r="F1221" t="str">
            <v>04</v>
          </cell>
          <cell r="G1221" t="str">
            <v>Сопствени приходи буџетских корисника</v>
          </cell>
          <cell r="J1221">
            <v>0</v>
          </cell>
        </row>
        <row r="1222">
          <cell r="F1222" t="str">
            <v>05</v>
          </cell>
          <cell r="G1222" t="str">
            <v>Донације од иностраних земаља</v>
          </cell>
          <cell r="J1222">
            <v>0</v>
          </cell>
        </row>
        <row r="1223">
          <cell r="F1223" t="str">
            <v>06</v>
          </cell>
          <cell r="G1223" t="str">
            <v>Донације од међународних организација</v>
          </cell>
          <cell r="J1223">
            <v>0</v>
          </cell>
        </row>
        <row r="1224">
          <cell r="F1224" t="str">
            <v>07</v>
          </cell>
          <cell r="G1224" t="str">
            <v>Донације од осталих нивоа власти</v>
          </cell>
          <cell r="J1224">
            <v>0</v>
          </cell>
        </row>
        <row r="1225">
          <cell r="F1225" t="str">
            <v>08</v>
          </cell>
          <cell r="G1225" t="str">
            <v>Донације од невладиних организација и појединаца</v>
          </cell>
          <cell r="J1225">
            <v>0</v>
          </cell>
        </row>
        <row r="1226">
          <cell r="F1226" t="str">
            <v>09</v>
          </cell>
          <cell r="G1226" t="str">
            <v>Примања од продаје нефинансијске имовине</v>
          </cell>
          <cell r="J1226">
            <v>0</v>
          </cell>
        </row>
        <row r="1227">
          <cell r="F1227" t="str">
            <v>10</v>
          </cell>
          <cell r="G1227" t="str">
            <v>Примања од домаћих задуживања</v>
          </cell>
          <cell r="J1227">
            <v>0</v>
          </cell>
        </row>
        <row r="1228">
          <cell r="F1228" t="str">
            <v>11</v>
          </cell>
          <cell r="G1228" t="str">
            <v>Примања од иностраних задуживања</v>
          </cell>
          <cell r="J1228">
            <v>0</v>
          </cell>
        </row>
        <row r="1229">
          <cell r="F1229" t="str">
            <v>12</v>
          </cell>
          <cell r="G1229" t="str">
            <v>Примања од отплате датих кредита и продаје финансијске имовине</v>
          </cell>
          <cell r="J1229">
            <v>0</v>
          </cell>
        </row>
        <row r="1230">
          <cell r="F1230" t="str">
            <v>13</v>
          </cell>
          <cell r="G1230" t="str">
            <v>Нераспоређени вишак прихода из ранијих година</v>
          </cell>
          <cell r="J1230">
            <v>0</v>
          </cell>
        </row>
        <row r="1231">
          <cell r="F1231" t="str">
            <v>14</v>
          </cell>
          <cell r="G1231" t="str">
            <v>Неутрошена средства од приватизације из претходних година</v>
          </cell>
          <cell r="J1231">
            <v>0</v>
          </cell>
        </row>
        <row r="1232">
          <cell r="F1232" t="str">
            <v>15</v>
          </cell>
          <cell r="G1232" t="str">
            <v>Неутрошена средства донација из претходних година</v>
          </cell>
          <cell r="J1232">
            <v>0</v>
          </cell>
        </row>
        <row r="1233">
          <cell r="F1233" t="str">
            <v>16</v>
          </cell>
          <cell r="G1233" t="str">
            <v>Родитељски динар за ваннаставне активности</v>
          </cell>
          <cell r="J1233">
            <v>0</v>
          </cell>
        </row>
        <row r="1234">
          <cell r="G1234" t="str">
            <v>Свега за Програмску активност 1501-0004:</v>
          </cell>
          <cell r="H1234">
            <v>0</v>
          </cell>
          <cell r="I1234">
            <v>0</v>
          </cell>
          <cell r="J1234">
            <v>0</v>
          </cell>
        </row>
        <row r="1236">
          <cell r="C1236" t="str">
            <v>1501-0005</v>
          </cell>
          <cell r="G1236" t="str">
            <v>Финансијска подршка локалном економском развоју ( камате за предузетнике)</v>
          </cell>
        </row>
        <row r="1237">
          <cell r="D1237">
            <v>411</v>
          </cell>
          <cell r="G1237" t="str">
            <v>Општи економски и комерцијални послови</v>
          </cell>
        </row>
        <row r="1238">
          <cell r="F1238">
            <v>411</v>
          </cell>
          <cell r="G1238" t="str">
            <v>Плате, додаци и накнаде запослених (зараде)</v>
          </cell>
          <cell r="J1238">
            <v>0</v>
          </cell>
        </row>
        <row r="1239">
          <cell r="F1239">
            <v>412</v>
          </cell>
          <cell r="G1239" t="str">
            <v>Социјални доприноси на терет послодавца</v>
          </cell>
          <cell r="J1239">
            <v>0</v>
          </cell>
        </row>
        <row r="1240">
          <cell r="F1240">
            <v>413</v>
          </cell>
          <cell r="G1240" t="str">
            <v>Накнаде у натури</v>
          </cell>
          <cell r="J1240">
            <v>0</v>
          </cell>
        </row>
        <row r="1241">
          <cell r="F1241">
            <v>414</v>
          </cell>
          <cell r="G1241" t="str">
            <v>Социјална давања запосленима</v>
          </cell>
          <cell r="J1241">
            <v>0</v>
          </cell>
        </row>
        <row r="1242">
          <cell r="F1242">
            <v>415</v>
          </cell>
          <cell r="G1242" t="str">
            <v>Накнаде трошкова за запослене</v>
          </cell>
          <cell r="J1242">
            <v>0</v>
          </cell>
        </row>
        <row r="1243">
          <cell r="F1243">
            <v>416</v>
          </cell>
          <cell r="G1243" t="str">
            <v>Награде запосленима и остали посебни расходи</v>
          </cell>
          <cell r="J1243">
            <v>0</v>
          </cell>
        </row>
        <row r="1244">
          <cell r="F1244">
            <v>417</v>
          </cell>
          <cell r="G1244" t="str">
            <v>Посланички додатак</v>
          </cell>
          <cell r="J1244">
            <v>0</v>
          </cell>
        </row>
        <row r="1245">
          <cell r="F1245">
            <v>418</v>
          </cell>
          <cell r="G1245" t="str">
            <v>Судијски додатак.</v>
          </cell>
          <cell r="J1245">
            <v>0</v>
          </cell>
        </row>
        <row r="1246">
          <cell r="F1246">
            <v>421</v>
          </cell>
          <cell r="G1246" t="str">
            <v>Стални трошкови</v>
          </cell>
          <cell r="J1246">
            <v>0</v>
          </cell>
        </row>
        <row r="1247">
          <cell r="F1247">
            <v>422</v>
          </cell>
          <cell r="G1247" t="str">
            <v>Трошкови путовања</v>
          </cell>
          <cell r="J1247">
            <v>0</v>
          </cell>
        </row>
        <row r="1248">
          <cell r="F1248">
            <v>423</v>
          </cell>
          <cell r="G1248" t="str">
            <v>Услуге по уговору</v>
          </cell>
          <cell r="J1248">
            <v>0</v>
          </cell>
        </row>
        <row r="1249">
          <cell r="F1249">
            <v>424</v>
          </cell>
          <cell r="G1249" t="str">
            <v>Специјализоване услуге</v>
          </cell>
          <cell r="J1249">
            <v>0</v>
          </cell>
        </row>
        <row r="1250">
          <cell r="F1250">
            <v>425</v>
          </cell>
          <cell r="G1250" t="str">
            <v>Текуће поправке и одржавање</v>
          </cell>
          <cell r="J1250">
            <v>0</v>
          </cell>
        </row>
        <row r="1251">
          <cell r="F1251">
            <v>426</v>
          </cell>
          <cell r="G1251" t="str">
            <v>Материјал</v>
          </cell>
          <cell r="J1251">
            <v>0</v>
          </cell>
        </row>
        <row r="1252">
          <cell r="F1252">
            <v>431</v>
          </cell>
          <cell r="G1252" t="str">
            <v>Амортизација некретнина и опреме</v>
          </cell>
          <cell r="J1252">
            <v>0</v>
          </cell>
        </row>
        <row r="1253">
          <cell r="F1253">
            <v>432</v>
          </cell>
          <cell r="G1253" t="str">
            <v>Амортизација култивисане имовине</v>
          </cell>
          <cell r="J1253">
            <v>0</v>
          </cell>
        </row>
        <row r="1254">
          <cell r="F1254">
            <v>433</v>
          </cell>
          <cell r="G1254" t="str">
            <v>Употреба драгоцености</v>
          </cell>
          <cell r="J1254">
            <v>0</v>
          </cell>
        </row>
        <row r="1255">
          <cell r="F1255">
            <v>434</v>
          </cell>
          <cell r="G1255" t="str">
            <v>Употреба природне имовине</v>
          </cell>
          <cell r="J1255">
            <v>0</v>
          </cell>
        </row>
        <row r="1256">
          <cell r="F1256">
            <v>435</v>
          </cell>
          <cell r="G1256" t="str">
            <v>Амортизација нематеријалне имовине</v>
          </cell>
          <cell r="J1256">
            <v>0</v>
          </cell>
        </row>
        <row r="1257">
          <cell r="F1257">
            <v>441</v>
          </cell>
          <cell r="G1257" t="str">
            <v>Отплата домаћих камата</v>
          </cell>
          <cell r="J1257">
            <v>0</v>
          </cell>
        </row>
        <row r="1258">
          <cell r="F1258">
            <v>442</v>
          </cell>
          <cell r="G1258" t="str">
            <v>Отплата страних камата</v>
          </cell>
          <cell r="J1258">
            <v>0</v>
          </cell>
        </row>
        <row r="1259">
          <cell r="F1259">
            <v>443</v>
          </cell>
          <cell r="G1259" t="str">
            <v>Отплата камата по гаранцијама</v>
          </cell>
          <cell r="J1259">
            <v>0</v>
          </cell>
        </row>
        <row r="1260">
          <cell r="F1260">
            <v>444</v>
          </cell>
          <cell r="G1260" t="str">
            <v>Пратећи трошкови задуживања</v>
          </cell>
          <cell r="J1260">
            <v>0</v>
          </cell>
        </row>
        <row r="1261">
          <cell r="F1261">
            <v>4511</v>
          </cell>
          <cell r="G1261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261">
            <v>0</v>
          </cell>
        </row>
        <row r="1262">
          <cell r="F1262">
            <v>4512</v>
          </cell>
          <cell r="G1262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262">
            <v>0</v>
          </cell>
        </row>
        <row r="1263">
          <cell r="F1263">
            <v>452</v>
          </cell>
          <cell r="G1263" t="str">
            <v>Субвенције приватним финансијским институцијама</v>
          </cell>
          <cell r="J1263">
            <v>0</v>
          </cell>
        </row>
        <row r="1264">
          <cell r="F1264">
            <v>453</v>
          </cell>
          <cell r="G1264" t="str">
            <v>Субвенције јавним финансијским институцијама</v>
          </cell>
          <cell r="J1264">
            <v>0</v>
          </cell>
        </row>
        <row r="1265">
          <cell r="F1265">
            <v>454</v>
          </cell>
          <cell r="G1265" t="str">
            <v>Субвенције приватним предузећима</v>
          </cell>
          <cell r="J1265">
            <v>0</v>
          </cell>
        </row>
        <row r="1266">
          <cell r="F1266">
            <v>461</v>
          </cell>
          <cell r="G1266" t="str">
            <v>Донације страним владама</v>
          </cell>
          <cell r="J1266">
            <v>0</v>
          </cell>
        </row>
        <row r="1267">
          <cell r="F1267">
            <v>462</v>
          </cell>
          <cell r="G1267" t="str">
            <v>Донације и дотације међународним организацијама</v>
          </cell>
          <cell r="J1267">
            <v>0</v>
          </cell>
        </row>
        <row r="1268">
          <cell r="F1268">
            <v>4631</v>
          </cell>
          <cell r="G1268" t="str">
            <v>Текући трансфери осталим нивоима власти</v>
          </cell>
          <cell r="J1268">
            <v>0</v>
          </cell>
        </row>
        <row r="1269">
          <cell r="F1269">
            <v>4632</v>
          </cell>
          <cell r="G1269" t="str">
            <v>Капитални трансфери осталим нивоима власти</v>
          </cell>
          <cell r="J1269">
            <v>0</v>
          </cell>
        </row>
        <row r="1270">
          <cell r="F1270">
            <v>464</v>
          </cell>
          <cell r="G1270" t="str">
            <v>Дотације организацијама обавезног социјалног осигурања</v>
          </cell>
          <cell r="J1270">
            <v>0</v>
          </cell>
        </row>
        <row r="1271">
          <cell r="F1271">
            <v>465</v>
          </cell>
          <cell r="G1271" t="str">
            <v>Остале донације, дотације и трансфери</v>
          </cell>
          <cell r="J1271">
            <v>0</v>
          </cell>
        </row>
        <row r="1272">
          <cell r="F1272">
            <v>472</v>
          </cell>
          <cell r="G1272" t="str">
            <v>Накнаде за социјалну заштиту из буџета</v>
          </cell>
          <cell r="J1272">
            <v>0</v>
          </cell>
        </row>
        <row r="1273">
          <cell r="F1273">
            <v>481</v>
          </cell>
          <cell r="G1273" t="str">
            <v>Дотације невладиним организацијама</v>
          </cell>
          <cell r="J1273">
            <v>0</v>
          </cell>
        </row>
        <row r="1274">
          <cell r="F1274">
            <v>482</v>
          </cell>
          <cell r="G1274" t="str">
            <v>Порези, обавезне таксе, казне и пенали</v>
          </cell>
          <cell r="J1274">
            <v>0</v>
          </cell>
        </row>
        <row r="1275">
          <cell r="F1275">
            <v>483</v>
          </cell>
          <cell r="G1275" t="str">
            <v>Новчане казне и пенали по решењу судова</v>
          </cell>
          <cell r="J1275">
            <v>0</v>
          </cell>
        </row>
        <row r="1276">
          <cell r="F1276">
            <v>484</v>
          </cell>
          <cell r="G1276" t="str">
            <v>Накнада штете за повреде или штету насталу услед елементарних непогода или других природних узрока</v>
          </cell>
          <cell r="J1276">
            <v>0</v>
          </cell>
        </row>
        <row r="1277">
          <cell r="F1277">
            <v>485</v>
          </cell>
          <cell r="G1277" t="str">
            <v>Накнада штете за повреде или штету нанету од стране државних органа</v>
          </cell>
          <cell r="J1277">
            <v>0</v>
          </cell>
        </row>
        <row r="1278">
          <cell r="F1278">
            <v>489</v>
          </cell>
          <cell r="G1278" t="str">
            <v>Расходи који се финансирају из средстава за реализацију националног инвестиционог плана</v>
          </cell>
          <cell r="J1278">
            <v>0</v>
          </cell>
        </row>
        <row r="1279">
          <cell r="F1279">
            <v>494</v>
          </cell>
          <cell r="G1279" t="str">
            <v>Административни трансфери из буџета - Текући расходи</v>
          </cell>
          <cell r="J1279">
            <v>0</v>
          </cell>
        </row>
        <row r="1280">
          <cell r="F1280">
            <v>495</v>
          </cell>
          <cell r="G1280" t="str">
            <v>Административни трансфери из буџета - Издаци за нефинансијску имовину</v>
          </cell>
          <cell r="J1280">
            <v>0</v>
          </cell>
        </row>
        <row r="1281">
          <cell r="F1281">
            <v>496</v>
          </cell>
          <cell r="G1281" t="str">
            <v>Административни трансфери из буџета - Издаци за отплату главнице и набавку финансијске имовине</v>
          </cell>
          <cell r="J1281">
            <v>0</v>
          </cell>
        </row>
        <row r="1282">
          <cell r="F1282">
            <v>499</v>
          </cell>
          <cell r="G1282" t="str">
            <v>Административни трансфери из буџета - Средства резерве</v>
          </cell>
          <cell r="J1282">
            <v>0</v>
          </cell>
        </row>
        <row r="1283">
          <cell r="F1283">
            <v>511</v>
          </cell>
          <cell r="G1283" t="str">
            <v>Зграде и грађевински објекти</v>
          </cell>
          <cell r="J1283">
            <v>0</v>
          </cell>
        </row>
        <row r="1284">
          <cell r="F1284">
            <v>512</v>
          </cell>
          <cell r="G1284" t="str">
            <v>Машине и опрема</v>
          </cell>
          <cell r="J1284">
            <v>0</v>
          </cell>
        </row>
        <row r="1285">
          <cell r="F1285">
            <v>513</v>
          </cell>
          <cell r="G1285" t="str">
            <v>Остале некретнине и опрема</v>
          </cell>
          <cell r="J1285">
            <v>0</v>
          </cell>
        </row>
        <row r="1286">
          <cell r="F1286">
            <v>514</v>
          </cell>
          <cell r="G1286" t="str">
            <v>Култивисана имовина</v>
          </cell>
          <cell r="J1286">
            <v>0</v>
          </cell>
        </row>
        <row r="1287">
          <cell r="F1287">
            <v>515</v>
          </cell>
          <cell r="G1287" t="str">
            <v>Нематеријална имовина</v>
          </cell>
          <cell r="J1287">
            <v>0</v>
          </cell>
        </row>
        <row r="1288">
          <cell r="F1288">
            <v>521</v>
          </cell>
          <cell r="G1288" t="str">
            <v>Робне резерве</v>
          </cell>
          <cell r="J1288">
            <v>0</v>
          </cell>
        </row>
        <row r="1289">
          <cell r="F1289">
            <v>522</v>
          </cell>
          <cell r="G1289" t="str">
            <v>Залихе производње</v>
          </cell>
          <cell r="J1289">
            <v>0</v>
          </cell>
        </row>
        <row r="1290">
          <cell r="F1290">
            <v>523</v>
          </cell>
          <cell r="G1290" t="str">
            <v>Залихе робе за даљу продају</v>
          </cell>
          <cell r="J1290">
            <v>0</v>
          </cell>
        </row>
        <row r="1291">
          <cell r="F1291">
            <v>531</v>
          </cell>
          <cell r="G1291" t="str">
            <v>Драгоцености</v>
          </cell>
          <cell r="J1291">
            <v>0</v>
          </cell>
        </row>
        <row r="1292">
          <cell r="F1292">
            <v>541</v>
          </cell>
          <cell r="G1292" t="str">
            <v>Земљиште</v>
          </cell>
          <cell r="J1292">
            <v>0</v>
          </cell>
        </row>
        <row r="1293">
          <cell r="F1293">
            <v>542</v>
          </cell>
          <cell r="G1293" t="str">
            <v>Рудна богатства</v>
          </cell>
          <cell r="J1293">
            <v>0</v>
          </cell>
        </row>
        <row r="1294">
          <cell r="F1294">
            <v>543</v>
          </cell>
          <cell r="G1294" t="str">
            <v>Шуме и воде</v>
          </cell>
          <cell r="J1294">
            <v>0</v>
          </cell>
        </row>
        <row r="1295">
          <cell r="F1295">
            <v>551</v>
          </cell>
          <cell r="G1295" t="str">
            <v>Нефинансијска имовина која се финансира из средстава за реализацију националног инвестиционог плана</v>
          </cell>
          <cell r="J1295">
            <v>0</v>
          </cell>
        </row>
        <row r="1296">
          <cell r="F1296">
            <v>611</v>
          </cell>
          <cell r="G1296" t="str">
            <v>Отплата главнице домаћим кредиторима</v>
          </cell>
          <cell r="J1296">
            <v>0</v>
          </cell>
        </row>
        <row r="1297">
          <cell r="F1297">
            <v>620</v>
          </cell>
          <cell r="G1297" t="str">
            <v>Набавка финансијске имовине</v>
          </cell>
          <cell r="J1297">
            <v>0</v>
          </cell>
        </row>
        <row r="1298">
          <cell r="G1298" t="str">
            <v>Извори финансирања за функцију 411:</v>
          </cell>
        </row>
        <row r="1299">
          <cell r="F1299" t="str">
            <v>01</v>
          </cell>
          <cell r="G1299" t="str">
            <v>Приходи из буџета</v>
          </cell>
          <cell r="H1299">
            <v>0</v>
          </cell>
          <cell r="J1299">
            <v>0</v>
          </cell>
        </row>
        <row r="1300">
          <cell r="F1300" t="str">
            <v>02</v>
          </cell>
          <cell r="G1300" t="str">
            <v>Трансфери између корисника на истом нивоу</v>
          </cell>
          <cell r="J1300">
            <v>0</v>
          </cell>
        </row>
        <row r="1301">
          <cell r="F1301" t="str">
            <v>03</v>
          </cell>
          <cell r="G1301" t="str">
            <v>Социјални доприноси</v>
          </cell>
          <cell r="J1301">
            <v>0</v>
          </cell>
        </row>
        <row r="1302">
          <cell r="F1302" t="str">
            <v>04</v>
          </cell>
          <cell r="G1302" t="str">
            <v>Сопствени приходи буџетских корисника</v>
          </cell>
          <cell r="J1302">
            <v>0</v>
          </cell>
        </row>
        <row r="1303">
          <cell r="F1303" t="str">
            <v>05</v>
          </cell>
          <cell r="G1303" t="str">
            <v>Донације од иностраних земаља</v>
          </cell>
          <cell r="J1303">
            <v>0</v>
          </cell>
        </row>
        <row r="1304">
          <cell r="F1304" t="str">
            <v>06</v>
          </cell>
          <cell r="G1304" t="str">
            <v>Донације од међународних организација</v>
          </cell>
          <cell r="J1304">
            <v>0</v>
          </cell>
        </row>
        <row r="1305">
          <cell r="F1305" t="str">
            <v>07</v>
          </cell>
          <cell r="G1305" t="str">
            <v>Донације од осталих нивоа власти</v>
          </cell>
          <cell r="J1305">
            <v>0</v>
          </cell>
        </row>
        <row r="1306">
          <cell r="F1306" t="str">
            <v>08</v>
          </cell>
          <cell r="G1306" t="str">
            <v>Донације од невладиних организација и појединаца</v>
          </cell>
          <cell r="J1306">
            <v>0</v>
          </cell>
        </row>
        <row r="1307">
          <cell r="F1307" t="str">
            <v>09</v>
          </cell>
          <cell r="G1307" t="str">
            <v>Примања од продаје нефинансијске имовине</v>
          </cell>
          <cell r="J1307">
            <v>0</v>
          </cell>
        </row>
        <row r="1308">
          <cell r="F1308" t="str">
            <v>10</v>
          </cell>
          <cell r="G1308" t="str">
            <v>Примања од домаћих задуживања</v>
          </cell>
          <cell r="J1308">
            <v>0</v>
          </cell>
        </row>
        <row r="1309">
          <cell r="F1309" t="str">
            <v>11</v>
          </cell>
          <cell r="G1309" t="str">
            <v>Примања од иностраних задуживања</v>
          </cell>
          <cell r="J1309">
            <v>0</v>
          </cell>
        </row>
        <row r="1310">
          <cell r="F1310" t="str">
            <v>12</v>
          </cell>
          <cell r="G1310" t="str">
            <v>Примања од отплате датих кредита и продаје финансијске имовине</v>
          </cell>
          <cell r="J1310">
            <v>0</v>
          </cell>
        </row>
        <row r="1311">
          <cell r="F1311" t="str">
            <v>13</v>
          </cell>
          <cell r="G1311" t="str">
            <v>Нераспоређени вишак прихода из ранијих година</v>
          </cell>
          <cell r="J1311">
            <v>0</v>
          </cell>
        </row>
        <row r="1312">
          <cell r="F1312" t="str">
            <v>14</v>
          </cell>
          <cell r="G1312" t="str">
            <v>Неутрошена средства од приватизације из претходних година</v>
          </cell>
          <cell r="J1312">
            <v>0</v>
          </cell>
        </row>
        <row r="1313">
          <cell r="F1313" t="str">
            <v>15</v>
          </cell>
          <cell r="G1313" t="str">
            <v>Неутрошена средства донација из претходних година</v>
          </cell>
          <cell r="J1313">
            <v>0</v>
          </cell>
        </row>
        <row r="1314">
          <cell r="F1314" t="str">
            <v>16</v>
          </cell>
          <cell r="G1314" t="str">
            <v>Родитељски динар за ваннаставне активности</v>
          </cell>
          <cell r="J1314">
            <v>0</v>
          </cell>
        </row>
        <row r="1315">
          <cell r="G1315" t="str">
            <v>Функција 411:</v>
          </cell>
          <cell r="H1315">
            <v>0</v>
          </cell>
          <cell r="I1315">
            <v>0</v>
          </cell>
          <cell r="J1315">
            <v>0</v>
          </cell>
        </row>
        <row r="1316">
          <cell r="G1316" t="str">
            <v>Извори финансирања за Програмску активност 1501-0004:</v>
          </cell>
        </row>
        <row r="1317">
          <cell r="F1317" t="str">
            <v>01</v>
          </cell>
          <cell r="G1317" t="str">
            <v>Приходи из буџета</v>
          </cell>
          <cell r="H1317">
            <v>0</v>
          </cell>
          <cell r="J1317">
            <v>0</v>
          </cell>
        </row>
        <row r="1318">
          <cell r="F1318" t="str">
            <v>02</v>
          </cell>
          <cell r="G1318" t="str">
            <v>Трансфери између корисника на истом нивоу</v>
          </cell>
          <cell r="J1318">
            <v>0</v>
          </cell>
        </row>
        <row r="1319">
          <cell r="F1319" t="str">
            <v>03</v>
          </cell>
          <cell r="G1319" t="str">
            <v>Социјални доприноси</v>
          </cell>
          <cell r="J1319">
            <v>0</v>
          </cell>
        </row>
        <row r="1320">
          <cell r="F1320" t="str">
            <v>04</v>
          </cell>
          <cell r="G1320" t="str">
            <v>Сопствени приходи буџетских корисника</v>
          </cell>
          <cell r="J1320">
            <v>0</v>
          </cell>
        </row>
        <row r="1321">
          <cell r="F1321" t="str">
            <v>05</v>
          </cell>
          <cell r="G1321" t="str">
            <v>Донације од иностраних земаља</v>
          </cell>
          <cell r="J1321">
            <v>0</v>
          </cell>
        </row>
        <row r="1322">
          <cell r="F1322" t="str">
            <v>06</v>
          </cell>
          <cell r="G1322" t="str">
            <v>Донације од међународних организација</v>
          </cell>
          <cell r="J1322">
            <v>0</v>
          </cell>
        </row>
        <row r="1323">
          <cell r="F1323" t="str">
            <v>07</v>
          </cell>
          <cell r="G1323" t="str">
            <v>Донације од осталих нивоа власти</v>
          </cell>
          <cell r="J1323">
            <v>0</v>
          </cell>
        </row>
        <row r="1324">
          <cell r="F1324" t="str">
            <v>08</v>
          </cell>
          <cell r="G1324" t="str">
            <v>Донације од невладиних организација и појединаца</v>
          </cell>
          <cell r="J1324">
            <v>0</v>
          </cell>
        </row>
        <row r="1325">
          <cell r="F1325" t="str">
            <v>09</v>
          </cell>
          <cell r="G1325" t="str">
            <v>Примања од продаје нефинансијске имовине</v>
          </cell>
          <cell r="J1325">
            <v>0</v>
          </cell>
        </row>
        <row r="1326">
          <cell r="F1326" t="str">
            <v>10</v>
          </cell>
          <cell r="G1326" t="str">
            <v>Примања од домаћих задуживања</v>
          </cell>
          <cell r="J1326">
            <v>0</v>
          </cell>
        </row>
        <row r="1327">
          <cell r="F1327" t="str">
            <v>11</v>
          </cell>
          <cell r="G1327" t="str">
            <v>Примања од иностраних задуживања</v>
          </cell>
          <cell r="J1327">
            <v>0</v>
          </cell>
        </row>
        <row r="1328">
          <cell r="F1328" t="str">
            <v>12</v>
          </cell>
          <cell r="G1328" t="str">
            <v>Примања од отплате датих кредита и продаје финансијске имовине</v>
          </cell>
          <cell r="J1328">
            <v>0</v>
          </cell>
        </row>
        <row r="1329">
          <cell r="F1329" t="str">
            <v>13</v>
          </cell>
          <cell r="G1329" t="str">
            <v>Нераспоређени вишак прихода из ранијих година</v>
          </cell>
          <cell r="J1329">
            <v>0</v>
          </cell>
        </row>
        <row r="1330">
          <cell r="F1330" t="str">
            <v>14</v>
          </cell>
          <cell r="G1330" t="str">
            <v>Неутрошена средства од приватизације из претходних година</v>
          </cell>
          <cell r="J1330">
            <v>0</v>
          </cell>
        </row>
        <row r="1331">
          <cell r="F1331" t="str">
            <v>15</v>
          </cell>
          <cell r="G1331" t="str">
            <v>Неутрошена средства донација из претходних година</v>
          </cell>
          <cell r="J1331">
            <v>0</v>
          </cell>
        </row>
        <row r="1332">
          <cell r="F1332" t="str">
            <v>16</v>
          </cell>
          <cell r="G1332" t="str">
            <v>Родитељски динар за ваннаставне активности</v>
          </cell>
          <cell r="J1332">
            <v>0</v>
          </cell>
        </row>
        <row r="1333">
          <cell r="G1333" t="str">
            <v>Свега за Програмску активност 1501-0004:</v>
          </cell>
          <cell r="H1333">
            <v>0</v>
          </cell>
          <cell r="I1333">
            <v>0</v>
          </cell>
          <cell r="J1333">
            <v>0</v>
          </cell>
        </row>
        <row r="1335">
          <cell r="C1335" t="str">
            <v>1501-П1</v>
          </cell>
          <cell r="G1335" t="str">
            <v>Стручна пракса 2015</v>
          </cell>
        </row>
        <row r="1336">
          <cell r="D1336">
            <v>411</v>
          </cell>
          <cell r="G1336" t="str">
            <v>Општи економски и комерцијални послови</v>
          </cell>
        </row>
        <row r="1337">
          <cell r="F1337">
            <v>411</v>
          </cell>
          <cell r="G1337" t="str">
            <v>Плате, додаци и накнаде запослених (зараде)</v>
          </cell>
          <cell r="J1337">
            <v>0</v>
          </cell>
        </row>
        <row r="1338">
          <cell r="F1338">
            <v>412</v>
          </cell>
          <cell r="G1338" t="str">
            <v>Социјални доприноси на терет послодавца</v>
          </cell>
          <cell r="J1338">
            <v>0</v>
          </cell>
        </row>
        <row r="1339">
          <cell r="F1339">
            <v>413</v>
          </cell>
          <cell r="G1339" t="str">
            <v>Накнаде у натури</v>
          </cell>
          <cell r="J1339">
            <v>0</v>
          </cell>
        </row>
        <row r="1340">
          <cell r="F1340">
            <v>414</v>
          </cell>
          <cell r="G1340" t="str">
            <v>Социјална давања запосленима</v>
          </cell>
          <cell r="J1340">
            <v>0</v>
          </cell>
        </row>
        <row r="1341">
          <cell r="F1341">
            <v>415</v>
          </cell>
          <cell r="G1341" t="str">
            <v>Накнаде трошкова за запослене</v>
          </cell>
          <cell r="J1341">
            <v>0</v>
          </cell>
        </row>
        <row r="1342">
          <cell r="F1342">
            <v>416</v>
          </cell>
          <cell r="G1342" t="str">
            <v>Награде запосленима и остали посебни расходи</v>
          </cell>
          <cell r="J1342">
            <v>0</v>
          </cell>
        </row>
        <row r="1343">
          <cell r="F1343">
            <v>417</v>
          </cell>
          <cell r="G1343" t="str">
            <v>Посланички додатак</v>
          </cell>
          <cell r="J1343">
            <v>0</v>
          </cell>
        </row>
        <row r="1344">
          <cell r="F1344">
            <v>418</v>
          </cell>
          <cell r="G1344" t="str">
            <v>Судијски додатак.</v>
          </cell>
          <cell r="J1344">
            <v>0</v>
          </cell>
        </row>
        <row r="1345">
          <cell r="F1345">
            <v>421</v>
          </cell>
          <cell r="G1345" t="str">
            <v>Стални трошкови</v>
          </cell>
          <cell r="J1345">
            <v>0</v>
          </cell>
        </row>
        <row r="1346">
          <cell r="F1346">
            <v>422</v>
          </cell>
          <cell r="G1346" t="str">
            <v>Трошкови путовања</v>
          </cell>
          <cell r="J1346">
            <v>0</v>
          </cell>
        </row>
        <row r="1347">
          <cell r="F1347">
            <v>423</v>
          </cell>
          <cell r="G1347" t="str">
            <v>Услуге по уговору</v>
          </cell>
          <cell r="J1347">
            <v>0</v>
          </cell>
        </row>
        <row r="1348">
          <cell r="F1348">
            <v>424</v>
          </cell>
          <cell r="G1348" t="str">
            <v>Специјализоване услуге</v>
          </cell>
          <cell r="J1348">
            <v>0</v>
          </cell>
        </row>
        <row r="1349">
          <cell r="F1349">
            <v>425</v>
          </cell>
          <cell r="G1349" t="str">
            <v>Текуће поправке и одржавање</v>
          </cell>
          <cell r="J1349">
            <v>0</v>
          </cell>
        </row>
        <row r="1350">
          <cell r="F1350">
            <v>426</v>
          </cell>
          <cell r="G1350" t="str">
            <v>Материјал</v>
          </cell>
          <cell r="J1350">
            <v>0</v>
          </cell>
        </row>
        <row r="1351">
          <cell r="F1351">
            <v>431</v>
          </cell>
          <cell r="G1351" t="str">
            <v>Амортизација некретнина и опреме</v>
          </cell>
          <cell r="J1351">
            <v>0</v>
          </cell>
        </row>
        <row r="1352">
          <cell r="F1352">
            <v>432</v>
          </cell>
          <cell r="G1352" t="str">
            <v>Амортизација култивисане имовине</v>
          </cell>
          <cell r="J1352">
            <v>0</v>
          </cell>
        </row>
        <row r="1353">
          <cell r="F1353">
            <v>433</v>
          </cell>
          <cell r="G1353" t="str">
            <v>Употреба драгоцености</v>
          </cell>
          <cell r="J1353">
            <v>0</v>
          </cell>
        </row>
        <row r="1354">
          <cell r="F1354">
            <v>434</v>
          </cell>
          <cell r="G1354" t="str">
            <v>Употреба природне имовине</v>
          </cell>
          <cell r="J1354">
            <v>0</v>
          </cell>
        </row>
        <row r="1355">
          <cell r="F1355">
            <v>435</v>
          </cell>
          <cell r="G1355" t="str">
            <v>Амортизација нематеријалне имовине</v>
          </cell>
          <cell r="J1355">
            <v>0</v>
          </cell>
        </row>
        <row r="1356">
          <cell r="F1356">
            <v>441</v>
          </cell>
          <cell r="G1356" t="str">
            <v>Отплата домаћих камата</v>
          </cell>
          <cell r="J1356">
            <v>0</v>
          </cell>
        </row>
        <row r="1357">
          <cell r="F1357">
            <v>442</v>
          </cell>
          <cell r="G1357" t="str">
            <v>Отплата страних камата</v>
          </cell>
          <cell r="J1357">
            <v>0</v>
          </cell>
        </row>
        <row r="1358">
          <cell r="F1358">
            <v>443</v>
          </cell>
          <cell r="G1358" t="str">
            <v>Отплата камата по гаранцијама</v>
          </cell>
          <cell r="J1358">
            <v>0</v>
          </cell>
        </row>
        <row r="1359">
          <cell r="F1359">
            <v>444</v>
          </cell>
          <cell r="G1359" t="str">
            <v>Пратећи трошкови задуживања</v>
          </cell>
          <cell r="J1359">
            <v>0</v>
          </cell>
        </row>
        <row r="1360">
          <cell r="F1360">
            <v>4511</v>
          </cell>
          <cell r="G1360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360">
            <v>0</v>
          </cell>
        </row>
        <row r="1361">
          <cell r="F1361">
            <v>4512</v>
          </cell>
          <cell r="G1361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361">
            <v>0</v>
          </cell>
        </row>
        <row r="1362">
          <cell r="F1362">
            <v>452</v>
          </cell>
          <cell r="G1362" t="str">
            <v>Субвенције приватним финансијским институцијама</v>
          </cell>
          <cell r="J1362">
            <v>0</v>
          </cell>
        </row>
        <row r="1363">
          <cell r="F1363">
            <v>453</v>
          </cell>
          <cell r="G1363" t="str">
            <v>Субвенције јавним финансијским институцијама</v>
          </cell>
          <cell r="J1363">
            <v>0</v>
          </cell>
        </row>
        <row r="1364">
          <cell r="F1364">
            <v>454</v>
          </cell>
          <cell r="G1364" t="str">
            <v>Субвенције приватним предузећима</v>
          </cell>
          <cell r="J1364">
            <v>0</v>
          </cell>
        </row>
        <row r="1365">
          <cell r="F1365">
            <v>461</v>
          </cell>
          <cell r="G1365" t="str">
            <v>Донације страним владама</v>
          </cell>
          <cell r="J1365">
            <v>0</v>
          </cell>
        </row>
        <row r="1366">
          <cell r="F1366">
            <v>462</v>
          </cell>
          <cell r="G1366" t="str">
            <v>Донације и дотације међународним организацијама</v>
          </cell>
          <cell r="J1366">
            <v>0</v>
          </cell>
        </row>
        <row r="1367">
          <cell r="F1367">
            <v>4631</v>
          </cell>
          <cell r="G1367" t="str">
            <v>Текући трансфери осталим нивоима власти</v>
          </cell>
          <cell r="J1367">
            <v>0</v>
          </cell>
        </row>
        <row r="1368">
          <cell r="F1368">
            <v>4632</v>
          </cell>
          <cell r="G1368" t="str">
            <v>Капитални трансфери осталим нивоима власти</v>
          </cell>
          <cell r="J1368">
            <v>0</v>
          </cell>
        </row>
        <row r="1369">
          <cell r="F1369">
            <v>464</v>
          </cell>
          <cell r="G1369" t="str">
            <v>Дотације организацијама обавезног социјалног осигурања</v>
          </cell>
          <cell r="J1369">
            <v>0</v>
          </cell>
        </row>
        <row r="1370">
          <cell r="F1370">
            <v>465</v>
          </cell>
          <cell r="G1370" t="str">
            <v>Остале донације, дотације и трансфери</v>
          </cell>
          <cell r="J1370">
            <v>0</v>
          </cell>
        </row>
        <row r="1371">
          <cell r="F1371">
            <v>472</v>
          </cell>
          <cell r="G1371" t="str">
            <v>Накнаде за социјалну заштиту из буџета</v>
          </cell>
          <cell r="J1371">
            <v>0</v>
          </cell>
        </row>
        <row r="1372">
          <cell r="F1372">
            <v>481</v>
          </cell>
          <cell r="G1372" t="str">
            <v>Дотације невладиним организацијама</v>
          </cell>
          <cell r="J1372">
            <v>0</v>
          </cell>
        </row>
        <row r="1373">
          <cell r="F1373">
            <v>482</v>
          </cell>
          <cell r="G1373" t="str">
            <v>Порези, обавезне таксе, казне и пенали</v>
          </cell>
          <cell r="J1373">
            <v>0</v>
          </cell>
        </row>
        <row r="1374">
          <cell r="F1374">
            <v>483</v>
          </cell>
          <cell r="G1374" t="str">
            <v>Новчане казне и пенали по решењу судова</v>
          </cell>
          <cell r="J1374">
            <v>0</v>
          </cell>
        </row>
        <row r="1375">
          <cell r="F1375">
            <v>484</v>
          </cell>
          <cell r="G1375" t="str">
            <v>Накнада штете за повреде или штету насталу услед елементарних непогода или других природних узрока</v>
          </cell>
          <cell r="J1375">
            <v>0</v>
          </cell>
        </row>
        <row r="1376">
          <cell r="F1376">
            <v>485</v>
          </cell>
          <cell r="G1376" t="str">
            <v>Накнада штете за повреде или штету нанету од стране државних органа</v>
          </cell>
          <cell r="J1376">
            <v>0</v>
          </cell>
        </row>
        <row r="1377">
          <cell r="F1377">
            <v>489</v>
          </cell>
          <cell r="G1377" t="str">
            <v>Расходи који се финансирају из средстава за реализацију националног инвестиционог плана</v>
          </cell>
          <cell r="J1377">
            <v>0</v>
          </cell>
        </row>
        <row r="1378">
          <cell r="F1378">
            <v>494</v>
          </cell>
          <cell r="G1378" t="str">
            <v>Административни трансфери из буџета - Текући расходи</v>
          </cell>
          <cell r="J1378">
            <v>0</v>
          </cell>
        </row>
        <row r="1379">
          <cell r="F1379">
            <v>495</v>
          </cell>
          <cell r="G1379" t="str">
            <v>Административни трансфери из буџета - Издаци за нефинансијску имовину</v>
          </cell>
          <cell r="J1379">
            <v>0</v>
          </cell>
        </row>
        <row r="1380">
          <cell r="F1380">
            <v>496</v>
          </cell>
          <cell r="G1380" t="str">
            <v>Административни трансфери из буџета - Издаци за отплату главнице и набавку финансијске имовине</v>
          </cell>
          <cell r="J1380">
            <v>0</v>
          </cell>
        </row>
        <row r="1381">
          <cell r="F1381">
            <v>499</v>
          </cell>
          <cell r="G1381" t="str">
            <v>Административни трансфери из буџета - Средства резерве</v>
          </cell>
          <cell r="J1381">
            <v>0</v>
          </cell>
        </row>
        <row r="1382">
          <cell r="F1382">
            <v>511</v>
          </cell>
          <cell r="G1382" t="str">
            <v>Зграде и грађевински објекти</v>
          </cell>
          <cell r="J1382">
            <v>0</v>
          </cell>
        </row>
        <row r="1383">
          <cell r="F1383">
            <v>512</v>
          </cell>
          <cell r="G1383" t="str">
            <v>Машине и опрема</v>
          </cell>
          <cell r="J1383">
            <v>0</v>
          </cell>
        </row>
        <row r="1384">
          <cell r="F1384">
            <v>513</v>
          </cell>
          <cell r="G1384" t="str">
            <v>Остале некретнине и опрема</v>
          </cell>
          <cell r="J1384">
            <v>0</v>
          </cell>
        </row>
        <row r="1385">
          <cell r="F1385">
            <v>514</v>
          </cell>
          <cell r="G1385" t="str">
            <v>Култивисана имовина</v>
          </cell>
          <cell r="J1385">
            <v>0</v>
          </cell>
        </row>
        <row r="1386">
          <cell r="F1386">
            <v>515</v>
          </cell>
          <cell r="G1386" t="str">
            <v>Нематеријална имовина</v>
          </cell>
          <cell r="J1386">
            <v>0</v>
          </cell>
        </row>
        <row r="1387">
          <cell r="F1387">
            <v>521</v>
          </cell>
          <cell r="G1387" t="str">
            <v>Робне резерве</v>
          </cell>
          <cell r="J1387">
            <v>0</v>
          </cell>
        </row>
        <row r="1388">
          <cell r="F1388">
            <v>522</v>
          </cell>
          <cell r="G1388" t="str">
            <v>Залихе производње</v>
          </cell>
          <cell r="J1388">
            <v>0</v>
          </cell>
        </row>
        <row r="1389">
          <cell r="F1389">
            <v>523</v>
          </cell>
          <cell r="G1389" t="str">
            <v>Залихе робе за даљу продају</v>
          </cell>
          <cell r="J1389">
            <v>0</v>
          </cell>
        </row>
        <row r="1390">
          <cell r="F1390">
            <v>531</v>
          </cell>
          <cell r="G1390" t="str">
            <v>Драгоцености</v>
          </cell>
          <cell r="J1390">
            <v>0</v>
          </cell>
        </row>
        <row r="1391">
          <cell r="F1391">
            <v>541</v>
          </cell>
          <cell r="G1391" t="str">
            <v>Земљиште</v>
          </cell>
          <cell r="J1391">
            <v>0</v>
          </cell>
        </row>
        <row r="1392">
          <cell r="F1392">
            <v>542</v>
          </cell>
          <cell r="G1392" t="str">
            <v>Рудна богатства</v>
          </cell>
          <cell r="J1392">
            <v>0</v>
          </cell>
        </row>
        <row r="1393">
          <cell r="F1393">
            <v>543</v>
          </cell>
          <cell r="G1393" t="str">
            <v>Шуме и воде</v>
          </cell>
          <cell r="J1393">
            <v>0</v>
          </cell>
        </row>
        <row r="1394">
          <cell r="F1394">
            <v>551</v>
          </cell>
          <cell r="G1394" t="str">
            <v>Нефинансијска имовина која се финансира из средстава за реализацију националног инвестиционог плана</v>
          </cell>
          <cell r="J1394">
            <v>0</v>
          </cell>
        </row>
        <row r="1395">
          <cell r="F1395">
            <v>611</v>
          </cell>
          <cell r="G1395" t="str">
            <v>Отплата главнице домаћим кредиторима</v>
          </cell>
          <cell r="J1395">
            <v>0</v>
          </cell>
        </row>
        <row r="1396">
          <cell r="F1396">
            <v>620</v>
          </cell>
          <cell r="G1396" t="str">
            <v>Набавка финансијске имовине</v>
          </cell>
          <cell r="J1396">
            <v>0</v>
          </cell>
        </row>
        <row r="1397">
          <cell r="G1397" t="str">
            <v>Извори финансирања за функцију 411:</v>
          </cell>
        </row>
        <row r="1398">
          <cell r="F1398" t="str">
            <v>01</v>
          </cell>
          <cell r="G1398" t="str">
            <v>Приходи из буџета</v>
          </cell>
          <cell r="H1398">
            <v>0</v>
          </cell>
          <cell r="J1398">
            <v>0</v>
          </cell>
        </row>
        <row r="1399">
          <cell r="F1399" t="str">
            <v>02</v>
          </cell>
          <cell r="G1399" t="str">
            <v>Трансфери између корисника на истом нивоу</v>
          </cell>
          <cell r="J1399">
            <v>0</v>
          </cell>
        </row>
        <row r="1400">
          <cell r="F1400" t="str">
            <v>03</v>
          </cell>
          <cell r="G1400" t="str">
            <v>Социјални доприноси</v>
          </cell>
          <cell r="J1400">
            <v>0</v>
          </cell>
        </row>
        <row r="1401">
          <cell r="F1401" t="str">
            <v>04</v>
          </cell>
          <cell r="G1401" t="str">
            <v>Сопствени приходи буџетских корисника</v>
          </cell>
          <cell r="J1401">
            <v>0</v>
          </cell>
        </row>
        <row r="1402">
          <cell r="F1402" t="str">
            <v>05</v>
          </cell>
          <cell r="G1402" t="str">
            <v>Донације од иностраних земаља</v>
          </cell>
          <cell r="J1402">
            <v>0</v>
          </cell>
        </row>
        <row r="1403">
          <cell r="F1403" t="str">
            <v>06</v>
          </cell>
          <cell r="G1403" t="str">
            <v>Донације од међународних организација</v>
          </cell>
          <cell r="J1403">
            <v>0</v>
          </cell>
        </row>
        <row r="1404">
          <cell r="F1404" t="str">
            <v>07</v>
          </cell>
          <cell r="G1404" t="str">
            <v>Донације од осталих нивоа власти</v>
          </cell>
          <cell r="J1404">
            <v>0</v>
          </cell>
        </row>
        <row r="1405">
          <cell r="F1405" t="str">
            <v>08</v>
          </cell>
          <cell r="G1405" t="str">
            <v>Донације од невладиних организација и појединаца</v>
          </cell>
          <cell r="J1405">
            <v>0</v>
          </cell>
        </row>
        <row r="1406">
          <cell r="F1406" t="str">
            <v>09</v>
          </cell>
          <cell r="G1406" t="str">
            <v>Примања од продаје нефинансијске имовине</v>
          </cell>
          <cell r="J1406">
            <v>0</v>
          </cell>
        </row>
        <row r="1407">
          <cell r="F1407" t="str">
            <v>10</v>
          </cell>
          <cell r="G1407" t="str">
            <v>Примања од домаћих задуживања</v>
          </cell>
          <cell r="J1407">
            <v>0</v>
          </cell>
        </row>
        <row r="1408">
          <cell r="F1408" t="str">
            <v>11</v>
          </cell>
          <cell r="G1408" t="str">
            <v>Примања од иностраних задуживања</v>
          </cell>
          <cell r="J1408">
            <v>0</v>
          </cell>
        </row>
        <row r="1409">
          <cell r="F1409" t="str">
            <v>12</v>
          </cell>
          <cell r="G1409" t="str">
            <v>Примања од отплате датих кредита и продаје финансијске имовине</v>
          </cell>
          <cell r="J1409">
            <v>0</v>
          </cell>
        </row>
        <row r="1410">
          <cell r="F1410" t="str">
            <v>13</v>
          </cell>
          <cell r="G1410" t="str">
            <v>Нераспоређени вишак прихода из ранијих година</v>
          </cell>
          <cell r="J1410">
            <v>0</v>
          </cell>
        </row>
        <row r="1411">
          <cell r="F1411" t="str">
            <v>14</v>
          </cell>
          <cell r="G1411" t="str">
            <v>Неутрошена средства од приватизације из претходних година</v>
          </cell>
          <cell r="J1411">
            <v>0</v>
          </cell>
        </row>
        <row r="1412">
          <cell r="F1412" t="str">
            <v>15</v>
          </cell>
          <cell r="G1412" t="str">
            <v>Неутрошена средства донација из претходних година</v>
          </cell>
          <cell r="J1412">
            <v>0</v>
          </cell>
        </row>
        <row r="1413">
          <cell r="F1413" t="str">
            <v>16</v>
          </cell>
          <cell r="G1413" t="str">
            <v>Родитељски динар за ваннаставне активности</v>
          </cell>
          <cell r="J1413">
            <v>0</v>
          </cell>
        </row>
        <row r="1414">
          <cell r="G1414" t="str">
            <v>Функција 411:</v>
          </cell>
          <cell r="H1414">
            <v>0</v>
          </cell>
          <cell r="I1414">
            <v>0</v>
          </cell>
          <cell r="J1414">
            <v>0</v>
          </cell>
        </row>
        <row r="1415">
          <cell r="G1415" t="str">
            <v>Извори финансирања за Пројекат 1501-П1</v>
          </cell>
        </row>
        <row r="1416">
          <cell r="F1416" t="str">
            <v>01</v>
          </cell>
          <cell r="G1416" t="str">
            <v>Приходи из буџета</v>
          </cell>
          <cell r="H1416">
            <v>0</v>
          </cell>
          <cell r="J1416">
            <v>0</v>
          </cell>
        </row>
        <row r="1417">
          <cell r="F1417" t="str">
            <v>02</v>
          </cell>
          <cell r="G1417" t="str">
            <v>Трансфери између корисника на истом нивоу</v>
          </cell>
          <cell r="J1417">
            <v>0</v>
          </cell>
        </row>
        <row r="1418">
          <cell r="F1418" t="str">
            <v>03</v>
          </cell>
          <cell r="G1418" t="str">
            <v>Социјални доприноси</v>
          </cell>
          <cell r="J1418">
            <v>0</v>
          </cell>
        </row>
        <row r="1419">
          <cell r="F1419" t="str">
            <v>04</v>
          </cell>
          <cell r="G1419" t="str">
            <v>Сопствени приходи буџетских корисника</v>
          </cell>
          <cell r="J1419">
            <v>0</v>
          </cell>
        </row>
        <row r="1420">
          <cell r="F1420" t="str">
            <v>05</v>
          </cell>
          <cell r="G1420" t="str">
            <v>Донације од иностраних земаља</v>
          </cell>
          <cell r="J1420">
            <v>0</v>
          </cell>
        </row>
        <row r="1421">
          <cell r="F1421" t="str">
            <v>06</v>
          </cell>
          <cell r="G1421" t="str">
            <v>Донације од међународних организација</v>
          </cell>
          <cell r="J1421">
            <v>0</v>
          </cell>
        </row>
        <row r="1422">
          <cell r="F1422" t="str">
            <v>07</v>
          </cell>
          <cell r="G1422" t="str">
            <v>Донације од осталих нивоа власти</v>
          </cell>
          <cell r="J1422">
            <v>0</v>
          </cell>
        </row>
        <row r="1423">
          <cell r="F1423" t="str">
            <v>08</v>
          </cell>
          <cell r="G1423" t="str">
            <v>Донације од невладиних организација и појединаца</v>
          </cell>
          <cell r="J1423">
            <v>0</v>
          </cell>
        </row>
        <row r="1424">
          <cell r="F1424" t="str">
            <v>09</v>
          </cell>
          <cell r="G1424" t="str">
            <v>Примања од продаје нефинансијске имовине</v>
          </cell>
          <cell r="J1424">
            <v>0</v>
          </cell>
        </row>
        <row r="1425">
          <cell r="F1425" t="str">
            <v>10</v>
          </cell>
          <cell r="G1425" t="str">
            <v>Примања од домаћих задуживања</v>
          </cell>
          <cell r="J1425">
            <v>0</v>
          </cell>
        </row>
        <row r="1426">
          <cell r="F1426" t="str">
            <v>11</v>
          </cell>
          <cell r="G1426" t="str">
            <v>Примања од иностраних задуживања</v>
          </cell>
          <cell r="J1426">
            <v>0</v>
          </cell>
        </row>
        <row r="1427">
          <cell r="F1427" t="str">
            <v>12</v>
          </cell>
          <cell r="G1427" t="str">
            <v>Примања од отплате датих кредита и продаје финансијске имовине</v>
          </cell>
          <cell r="J1427">
            <v>0</v>
          </cell>
        </row>
        <row r="1428">
          <cell r="F1428" t="str">
            <v>13</v>
          </cell>
          <cell r="G1428" t="str">
            <v>Нераспоређени вишак прихода из ранијих година</v>
          </cell>
          <cell r="J1428">
            <v>0</v>
          </cell>
        </row>
        <row r="1429">
          <cell r="F1429" t="str">
            <v>14</v>
          </cell>
          <cell r="G1429" t="str">
            <v>Неутрошена средства од приватизације из претходних година</v>
          </cell>
          <cell r="J1429">
            <v>0</v>
          </cell>
        </row>
        <row r="1430">
          <cell r="F1430" t="str">
            <v>15</v>
          </cell>
          <cell r="G1430" t="str">
            <v>Неутрошена средства донација из претходних година</v>
          </cell>
          <cell r="J1430">
            <v>0</v>
          </cell>
        </row>
        <row r="1431">
          <cell r="F1431" t="str">
            <v>16</v>
          </cell>
          <cell r="G1431" t="str">
            <v>Родитељски динар за ваннаставне активности</v>
          </cell>
          <cell r="J1431">
            <v>0</v>
          </cell>
        </row>
        <row r="1432">
          <cell r="G1432" t="str">
            <v>Свега за Пројекат 1501-П1:</v>
          </cell>
          <cell r="H1432">
            <v>0</v>
          </cell>
          <cell r="I1432">
            <v>0</v>
          </cell>
          <cell r="J1432">
            <v>0</v>
          </cell>
        </row>
        <row r="1434">
          <cell r="C1434" t="str">
            <v>1501-П2</v>
          </cell>
          <cell r="G1434" t="str">
            <v>Школа заваривања 2015</v>
          </cell>
        </row>
        <row r="1435">
          <cell r="D1435">
            <v>411</v>
          </cell>
          <cell r="G1435" t="str">
            <v>Општи економски и комерцијални послови</v>
          </cell>
        </row>
        <row r="1436">
          <cell r="F1436">
            <v>411</v>
          </cell>
          <cell r="G1436" t="str">
            <v>Плате, додаци и накнаде запослених (зараде)</v>
          </cell>
          <cell r="J1436">
            <v>0</v>
          </cell>
        </row>
        <row r="1437">
          <cell r="F1437">
            <v>412</v>
          </cell>
          <cell r="G1437" t="str">
            <v>Социјални доприноси на терет послодавца</v>
          </cell>
          <cell r="J1437">
            <v>0</v>
          </cell>
        </row>
        <row r="1438">
          <cell r="F1438">
            <v>413</v>
          </cell>
          <cell r="G1438" t="str">
            <v>Накнаде у натури</v>
          </cell>
          <cell r="J1438">
            <v>0</v>
          </cell>
        </row>
        <row r="1439">
          <cell r="F1439">
            <v>414</v>
          </cell>
          <cell r="G1439" t="str">
            <v>Социјална давања запосленима</v>
          </cell>
          <cell r="J1439">
            <v>0</v>
          </cell>
        </row>
        <row r="1440">
          <cell r="F1440">
            <v>415</v>
          </cell>
          <cell r="G1440" t="str">
            <v>Накнаде трошкова за запослене</v>
          </cell>
          <cell r="J1440">
            <v>0</v>
          </cell>
        </row>
        <row r="1441">
          <cell r="F1441">
            <v>416</v>
          </cell>
          <cell r="G1441" t="str">
            <v>Награде запосленима и остали посебни расходи</v>
          </cell>
          <cell r="J1441">
            <v>0</v>
          </cell>
        </row>
        <row r="1442">
          <cell r="F1442">
            <v>417</v>
          </cell>
          <cell r="G1442" t="str">
            <v>Посланички додатак</v>
          </cell>
          <cell r="J1442">
            <v>0</v>
          </cell>
        </row>
        <row r="1443">
          <cell r="F1443">
            <v>418</v>
          </cell>
          <cell r="G1443" t="str">
            <v>Судијски додатак.</v>
          </cell>
          <cell r="J1443">
            <v>0</v>
          </cell>
        </row>
        <row r="1444">
          <cell r="F1444">
            <v>421</v>
          </cell>
          <cell r="G1444" t="str">
            <v>Стални трошкови</v>
          </cell>
          <cell r="J1444">
            <v>0</v>
          </cell>
        </row>
        <row r="1445">
          <cell r="F1445">
            <v>422</v>
          </cell>
          <cell r="G1445" t="str">
            <v>Трошкови путовања</v>
          </cell>
          <cell r="J1445">
            <v>0</v>
          </cell>
        </row>
        <row r="1446">
          <cell r="F1446">
            <v>423</v>
          </cell>
          <cell r="G1446" t="str">
            <v>Услуге по уговору</v>
          </cell>
          <cell r="J1446">
            <v>0</v>
          </cell>
        </row>
        <row r="1447">
          <cell r="F1447">
            <v>424</v>
          </cell>
          <cell r="G1447" t="str">
            <v>Специјализоване услуге</v>
          </cell>
          <cell r="J1447">
            <v>0</v>
          </cell>
        </row>
        <row r="1448">
          <cell r="F1448">
            <v>425</v>
          </cell>
          <cell r="G1448" t="str">
            <v>Текуће поправке и одржавање</v>
          </cell>
          <cell r="J1448">
            <v>0</v>
          </cell>
        </row>
        <row r="1449">
          <cell r="F1449">
            <v>426</v>
          </cell>
          <cell r="G1449" t="str">
            <v>Материјал</v>
          </cell>
          <cell r="J1449">
            <v>0</v>
          </cell>
        </row>
        <row r="1450">
          <cell r="F1450">
            <v>431</v>
          </cell>
          <cell r="G1450" t="str">
            <v>Амортизација некретнина и опреме</v>
          </cell>
          <cell r="J1450">
            <v>0</v>
          </cell>
        </row>
        <row r="1451">
          <cell r="F1451">
            <v>432</v>
          </cell>
          <cell r="G1451" t="str">
            <v>Амортизација култивисане имовине</v>
          </cell>
          <cell r="J1451">
            <v>0</v>
          </cell>
        </row>
        <row r="1452">
          <cell r="F1452">
            <v>433</v>
          </cell>
          <cell r="G1452" t="str">
            <v>Употреба драгоцености</v>
          </cell>
          <cell r="J1452">
            <v>0</v>
          </cell>
        </row>
        <row r="1453">
          <cell r="F1453">
            <v>434</v>
          </cell>
          <cell r="G1453" t="str">
            <v>Употреба природне имовине</v>
          </cell>
          <cell r="J1453">
            <v>0</v>
          </cell>
        </row>
        <row r="1454">
          <cell r="F1454">
            <v>435</v>
          </cell>
          <cell r="G1454" t="str">
            <v>Амортизација нематеријалне имовине</v>
          </cell>
          <cell r="J1454">
            <v>0</v>
          </cell>
        </row>
        <row r="1455">
          <cell r="F1455">
            <v>441</v>
          </cell>
          <cell r="G1455" t="str">
            <v>Отплата домаћих камата</v>
          </cell>
          <cell r="J1455">
            <v>0</v>
          </cell>
        </row>
        <row r="1456">
          <cell r="F1456">
            <v>442</v>
          </cell>
          <cell r="G1456" t="str">
            <v>Отплата страних камата</v>
          </cell>
          <cell r="J1456">
            <v>0</v>
          </cell>
        </row>
        <row r="1457">
          <cell r="F1457">
            <v>443</v>
          </cell>
          <cell r="G1457" t="str">
            <v>Отплата камата по гаранцијама</v>
          </cell>
          <cell r="J1457">
            <v>0</v>
          </cell>
        </row>
        <row r="1458">
          <cell r="F1458">
            <v>444</v>
          </cell>
          <cell r="G1458" t="str">
            <v>Пратећи трошкови задуживања</v>
          </cell>
          <cell r="J1458">
            <v>0</v>
          </cell>
        </row>
        <row r="1459">
          <cell r="F1459">
            <v>4511</v>
          </cell>
          <cell r="G145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459">
            <v>0</v>
          </cell>
        </row>
        <row r="1460">
          <cell r="F1460">
            <v>4512</v>
          </cell>
          <cell r="G146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460">
            <v>0</v>
          </cell>
        </row>
        <row r="1461">
          <cell r="F1461">
            <v>452</v>
          </cell>
          <cell r="G1461" t="str">
            <v>Субвенције приватним финансијским институцијама</v>
          </cell>
          <cell r="J1461">
            <v>0</v>
          </cell>
        </row>
        <row r="1462">
          <cell r="F1462">
            <v>453</v>
          </cell>
          <cell r="G1462" t="str">
            <v>Субвенције јавним финансијским институцијама</v>
          </cell>
          <cell r="J1462">
            <v>0</v>
          </cell>
        </row>
        <row r="1463">
          <cell r="F1463">
            <v>454</v>
          </cell>
          <cell r="G1463" t="str">
            <v>Субвенције приватним предузећима</v>
          </cell>
          <cell r="J1463">
            <v>0</v>
          </cell>
        </row>
        <row r="1464">
          <cell r="F1464">
            <v>461</v>
          </cell>
          <cell r="G1464" t="str">
            <v>Донације страним владама</v>
          </cell>
          <cell r="J1464">
            <v>0</v>
          </cell>
        </row>
        <row r="1465">
          <cell r="F1465">
            <v>462</v>
          </cell>
          <cell r="G1465" t="str">
            <v>Донације и дотације међународним организацијама</v>
          </cell>
          <cell r="J1465">
            <v>0</v>
          </cell>
        </row>
        <row r="1466">
          <cell r="F1466">
            <v>4631</v>
          </cell>
          <cell r="G1466" t="str">
            <v>Текући трансфери осталим нивоима власти</v>
          </cell>
          <cell r="J1466">
            <v>0</v>
          </cell>
        </row>
        <row r="1467">
          <cell r="F1467">
            <v>4632</v>
          </cell>
          <cell r="G1467" t="str">
            <v>Капитални трансфери осталим нивоима власти</v>
          </cell>
          <cell r="J1467">
            <v>0</v>
          </cell>
        </row>
        <row r="1468">
          <cell r="F1468">
            <v>464</v>
          </cell>
          <cell r="G1468" t="str">
            <v>Дотације организацијама обавезног социјалног осигурања</v>
          </cell>
          <cell r="J1468">
            <v>0</v>
          </cell>
        </row>
        <row r="1469">
          <cell r="F1469">
            <v>465</v>
          </cell>
          <cell r="G1469" t="str">
            <v>Остале донације, дотације и трансфери</v>
          </cell>
          <cell r="J1469">
            <v>0</v>
          </cell>
        </row>
        <row r="1470">
          <cell r="F1470">
            <v>472</v>
          </cell>
          <cell r="G1470" t="str">
            <v>Накнаде за социјалну заштиту из буџета</v>
          </cell>
          <cell r="J1470">
            <v>0</v>
          </cell>
        </row>
        <row r="1471">
          <cell r="F1471">
            <v>481</v>
          </cell>
          <cell r="G1471" t="str">
            <v>Дотације невладиним организацијама</v>
          </cell>
          <cell r="J1471">
            <v>0</v>
          </cell>
        </row>
        <row r="1472">
          <cell r="F1472">
            <v>482</v>
          </cell>
          <cell r="G1472" t="str">
            <v>Порези, обавезне таксе, казне и пенали</v>
          </cell>
          <cell r="J1472">
            <v>0</v>
          </cell>
        </row>
        <row r="1473">
          <cell r="F1473">
            <v>483</v>
          </cell>
          <cell r="G1473" t="str">
            <v>Новчане казне и пенали по решењу судова</v>
          </cell>
          <cell r="J1473">
            <v>0</v>
          </cell>
        </row>
        <row r="1474">
          <cell r="F1474">
            <v>484</v>
          </cell>
          <cell r="G1474" t="str">
            <v>Накнада штете за повреде или штету насталу услед елементарних непогода или других природних узрока</v>
          </cell>
          <cell r="J1474">
            <v>0</v>
          </cell>
        </row>
        <row r="1475">
          <cell r="F1475">
            <v>485</v>
          </cell>
          <cell r="G1475" t="str">
            <v>Накнада штете за повреде или штету нанету од стране државних органа</v>
          </cell>
          <cell r="J1475">
            <v>0</v>
          </cell>
        </row>
        <row r="1476">
          <cell r="F1476">
            <v>489</v>
          </cell>
          <cell r="G1476" t="str">
            <v>Расходи који се финансирају из средстава за реализацију националног инвестиционог плана</v>
          </cell>
          <cell r="J1476">
            <v>0</v>
          </cell>
        </row>
        <row r="1477">
          <cell r="F1477">
            <v>494</v>
          </cell>
          <cell r="G1477" t="str">
            <v>Административни трансфери из буџета - Текући расходи</v>
          </cell>
          <cell r="J1477">
            <v>0</v>
          </cell>
        </row>
        <row r="1478">
          <cell r="F1478">
            <v>495</v>
          </cell>
          <cell r="G1478" t="str">
            <v>Административни трансфери из буџета - Издаци за нефинансијску имовину</v>
          </cell>
          <cell r="J1478">
            <v>0</v>
          </cell>
        </row>
        <row r="1479">
          <cell r="F1479">
            <v>496</v>
          </cell>
          <cell r="G1479" t="str">
            <v>Административни трансфери из буџета - Издаци за отплату главнице и набавку финансијске имовине</v>
          </cell>
          <cell r="J1479">
            <v>0</v>
          </cell>
        </row>
        <row r="1480">
          <cell r="F1480">
            <v>499</v>
          </cell>
          <cell r="G1480" t="str">
            <v>Административни трансфери из буџета - Средства резерве</v>
          </cell>
          <cell r="J1480">
            <v>0</v>
          </cell>
        </row>
        <row r="1481">
          <cell r="F1481">
            <v>511</v>
          </cell>
          <cell r="G1481" t="str">
            <v>Зграде и грађевински објекти</v>
          </cell>
          <cell r="J1481">
            <v>0</v>
          </cell>
        </row>
        <row r="1482">
          <cell r="F1482">
            <v>512</v>
          </cell>
          <cell r="G1482" t="str">
            <v>Машине и опрема</v>
          </cell>
          <cell r="J1482">
            <v>0</v>
          </cell>
        </row>
        <row r="1483">
          <cell r="F1483">
            <v>513</v>
          </cell>
          <cell r="G1483" t="str">
            <v>Остале некретнине и опрема</v>
          </cell>
          <cell r="J1483">
            <v>0</v>
          </cell>
        </row>
        <row r="1484">
          <cell r="F1484">
            <v>514</v>
          </cell>
          <cell r="G1484" t="str">
            <v>Култивисана имовина</v>
          </cell>
          <cell r="J1484">
            <v>0</v>
          </cell>
        </row>
        <row r="1485">
          <cell r="F1485">
            <v>515</v>
          </cell>
          <cell r="G1485" t="str">
            <v>Нематеријална имовина</v>
          </cell>
          <cell r="J1485">
            <v>0</v>
          </cell>
        </row>
        <row r="1486">
          <cell r="F1486">
            <v>521</v>
          </cell>
          <cell r="G1486" t="str">
            <v>Робне резерве</v>
          </cell>
          <cell r="J1486">
            <v>0</v>
          </cell>
        </row>
        <row r="1487">
          <cell r="F1487">
            <v>522</v>
          </cell>
          <cell r="G1487" t="str">
            <v>Залихе производње</v>
          </cell>
          <cell r="J1487">
            <v>0</v>
          </cell>
        </row>
        <row r="1488">
          <cell r="F1488">
            <v>523</v>
          </cell>
          <cell r="G1488" t="str">
            <v>Залихе робе за даљу продају</v>
          </cell>
          <cell r="J1488">
            <v>0</v>
          </cell>
        </row>
        <row r="1489">
          <cell r="F1489">
            <v>531</v>
          </cell>
          <cell r="G1489" t="str">
            <v>Драгоцености</v>
          </cell>
          <cell r="J1489">
            <v>0</v>
          </cell>
        </row>
        <row r="1490">
          <cell r="F1490">
            <v>541</v>
          </cell>
          <cell r="G1490" t="str">
            <v>Земљиште</v>
          </cell>
          <cell r="J1490">
            <v>0</v>
          </cell>
        </row>
        <row r="1491">
          <cell r="F1491">
            <v>542</v>
          </cell>
          <cell r="G1491" t="str">
            <v>Рудна богатства</v>
          </cell>
          <cell r="J1491">
            <v>0</v>
          </cell>
        </row>
        <row r="1492">
          <cell r="F1492">
            <v>543</v>
          </cell>
          <cell r="G1492" t="str">
            <v>Шуме и воде</v>
          </cell>
          <cell r="J1492">
            <v>0</v>
          </cell>
        </row>
        <row r="1493">
          <cell r="F1493">
            <v>551</v>
          </cell>
          <cell r="G1493" t="str">
            <v>Нефинансијска имовина која се финансира из средстава за реализацију националног инвестиционог плана</v>
          </cell>
          <cell r="J1493">
            <v>0</v>
          </cell>
        </row>
        <row r="1494">
          <cell r="F1494">
            <v>611</v>
          </cell>
          <cell r="G1494" t="str">
            <v>Отплата главнице домаћим кредиторима</v>
          </cell>
          <cell r="J1494">
            <v>0</v>
          </cell>
        </row>
        <row r="1495">
          <cell r="F1495">
            <v>620</v>
          </cell>
          <cell r="G1495" t="str">
            <v>Набавка финансијске имовине</v>
          </cell>
          <cell r="J1495">
            <v>0</v>
          </cell>
        </row>
        <row r="1496">
          <cell r="G1496" t="str">
            <v>Извори финансирања за функцију 411:</v>
          </cell>
        </row>
        <row r="1497">
          <cell r="F1497" t="str">
            <v>01</v>
          </cell>
          <cell r="G1497" t="str">
            <v>Приходи из буџета</v>
          </cell>
          <cell r="H1497">
            <v>0</v>
          </cell>
          <cell r="J1497">
            <v>0</v>
          </cell>
        </row>
        <row r="1498">
          <cell r="F1498" t="str">
            <v>02</v>
          </cell>
          <cell r="G1498" t="str">
            <v>Трансфери између корисника на истом нивоу</v>
          </cell>
          <cell r="J1498">
            <v>0</v>
          </cell>
        </row>
        <row r="1499">
          <cell r="F1499" t="str">
            <v>03</v>
          </cell>
          <cell r="G1499" t="str">
            <v>Социјални доприноси</v>
          </cell>
          <cell r="J1499">
            <v>0</v>
          </cell>
        </row>
        <row r="1500">
          <cell r="F1500" t="str">
            <v>04</v>
          </cell>
          <cell r="G1500" t="str">
            <v>Сопствени приходи буџетских корисника</v>
          </cell>
          <cell r="J1500">
            <v>0</v>
          </cell>
        </row>
        <row r="1501">
          <cell r="F1501" t="str">
            <v>05</v>
          </cell>
          <cell r="G1501" t="str">
            <v>Донације од иностраних земаља</v>
          </cell>
          <cell r="J1501">
            <v>0</v>
          </cell>
        </row>
        <row r="1502">
          <cell r="F1502" t="str">
            <v>06</v>
          </cell>
          <cell r="G1502" t="str">
            <v>Донације од међународних организација</v>
          </cell>
          <cell r="J1502">
            <v>0</v>
          </cell>
        </row>
        <row r="1503">
          <cell r="F1503" t="str">
            <v>07</v>
          </cell>
          <cell r="G1503" t="str">
            <v>Донације од осталих нивоа власти</v>
          </cell>
          <cell r="J1503">
            <v>0</v>
          </cell>
        </row>
        <row r="1504">
          <cell r="F1504" t="str">
            <v>08</v>
          </cell>
          <cell r="G1504" t="str">
            <v>Донације од невладиних организација и појединаца</v>
          </cell>
          <cell r="J1504">
            <v>0</v>
          </cell>
        </row>
        <row r="1505">
          <cell r="F1505" t="str">
            <v>09</v>
          </cell>
          <cell r="G1505" t="str">
            <v>Примања од продаје нефинансијске имовине</v>
          </cell>
          <cell r="J1505">
            <v>0</v>
          </cell>
        </row>
        <row r="1506">
          <cell r="F1506" t="str">
            <v>10</v>
          </cell>
          <cell r="G1506" t="str">
            <v>Примања од домаћих задуживања</v>
          </cell>
          <cell r="J1506">
            <v>0</v>
          </cell>
        </row>
        <row r="1507">
          <cell r="F1507" t="str">
            <v>11</v>
          </cell>
          <cell r="G1507" t="str">
            <v>Примања од иностраних задуживања</v>
          </cell>
          <cell r="J1507">
            <v>0</v>
          </cell>
        </row>
        <row r="1508">
          <cell r="F1508" t="str">
            <v>12</v>
          </cell>
          <cell r="G1508" t="str">
            <v>Примања од отплате датих кредита и продаје финансијске имовине</v>
          </cell>
          <cell r="J1508">
            <v>0</v>
          </cell>
        </row>
        <row r="1509">
          <cell r="F1509" t="str">
            <v>13</v>
          </cell>
          <cell r="G1509" t="str">
            <v>Нераспоређени вишак прихода из ранијих година</v>
          </cell>
          <cell r="J1509">
            <v>0</v>
          </cell>
        </row>
        <row r="1510">
          <cell r="F1510" t="str">
            <v>14</v>
          </cell>
          <cell r="G1510" t="str">
            <v>Неутрошена средства од приватизације из претходних година</v>
          </cell>
          <cell r="J1510">
            <v>0</v>
          </cell>
        </row>
        <row r="1511">
          <cell r="F1511" t="str">
            <v>15</v>
          </cell>
          <cell r="G1511" t="str">
            <v>Неутрошена средства донација из претходних година</v>
          </cell>
          <cell r="J1511">
            <v>0</v>
          </cell>
        </row>
        <row r="1512">
          <cell r="F1512" t="str">
            <v>16</v>
          </cell>
          <cell r="G1512" t="str">
            <v>Родитељски динар за ваннаставне активности</v>
          </cell>
          <cell r="J1512">
            <v>0</v>
          </cell>
        </row>
        <row r="1513">
          <cell r="G1513" t="str">
            <v>Функција 411:</v>
          </cell>
          <cell r="H1513">
            <v>0</v>
          </cell>
          <cell r="I1513">
            <v>0</v>
          </cell>
          <cell r="J1513">
            <v>0</v>
          </cell>
        </row>
        <row r="1514">
          <cell r="G1514" t="str">
            <v>Извори финансирања за Пројекат 1501-П1</v>
          </cell>
        </row>
        <row r="1515">
          <cell r="F1515" t="str">
            <v>01</v>
          </cell>
          <cell r="G1515" t="str">
            <v>Приходи из буџета</v>
          </cell>
          <cell r="H1515">
            <v>0</v>
          </cell>
          <cell r="J1515">
            <v>0</v>
          </cell>
        </row>
        <row r="1516">
          <cell r="F1516" t="str">
            <v>02</v>
          </cell>
          <cell r="G1516" t="str">
            <v>Трансфери између корисника на истом нивоу</v>
          </cell>
          <cell r="J1516">
            <v>0</v>
          </cell>
        </row>
        <row r="1517">
          <cell r="F1517" t="str">
            <v>03</v>
          </cell>
          <cell r="G1517" t="str">
            <v>Социјални доприноси</v>
          </cell>
          <cell r="J1517">
            <v>0</v>
          </cell>
        </row>
        <row r="1518">
          <cell r="F1518" t="str">
            <v>04</v>
          </cell>
          <cell r="G1518" t="str">
            <v>Сопствени приходи буџетских корисника</v>
          </cell>
          <cell r="J1518">
            <v>0</v>
          </cell>
        </row>
        <row r="1519">
          <cell r="F1519" t="str">
            <v>05</v>
          </cell>
          <cell r="G1519" t="str">
            <v>Донације од иностраних земаља</v>
          </cell>
          <cell r="J1519">
            <v>0</v>
          </cell>
        </row>
        <row r="1520">
          <cell r="F1520" t="str">
            <v>06</v>
          </cell>
          <cell r="G1520" t="str">
            <v>Донације од међународних организација</v>
          </cell>
          <cell r="J1520">
            <v>0</v>
          </cell>
        </row>
        <row r="1521">
          <cell r="F1521" t="str">
            <v>07</v>
          </cell>
          <cell r="G1521" t="str">
            <v>Донације од осталих нивоа власти</v>
          </cell>
          <cell r="J1521">
            <v>0</v>
          </cell>
        </row>
        <row r="1522">
          <cell r="F1522" t="str">
            <v>08</v>
          </cell>
          <cell r="G1522" t="str">
            <v>Донације од невладиних организација и појединаца</v>
          </cell>
          <cell r="J1522">
            <v>0</v>
          </cell>
        </row>
        <row r="1523">
          <cell r="F1523" t="str">
            <v>09</v>
          </cell>
          <cell r="G1523" t="str">
            <v>Примања од продаје нефинансијске имовине</v>
          </cell>
          <cell r="J1523">
            <v>0</v>
          </cell>
        </row>
        <row r="1524">
          <cell r="F1524" t="str">
            <v>10</v>
          </cell>
          <cell r="G1524" t="str">
            <v>Примања од домаћих задуживања</v>
          </cell>
          <cell r="J1524">
            <v>0</v>
          </cell>
        </row>
        <row r="1525">
          <cell r="F1525" t="str">
            <v>11</v>
          </cell>
          <cell r="G1525" t="str">
            <v>Примања од иностраних задуживања</v>
          </cell>
          <cell r="J1525">
            <v>0</v>
          </cell>
        </row>
        <row r="1526">
          <cell r="F1526" t="str">
            <v>12</v>
          </cell>
          <cell r="G1526" t="str">
            <v>Примања од отплате датих кредита и продаје финансијске имовине</v>
          </cell>
          <cell r="J1526">
            <v>0</v>
          </cell>
        </row>
        <row r="1527">
          <cell r="F1527" t="str">
            <v>13</v>
          </cell>
          <cell r="G1527" t="str">
            <v>Нераспоређени вишак прихода из ранијих година</v>
          </cell>
          <cell r="J1527">
            <v>0</v>
          </cell>
        </row>
        <row r="1528">
          <cell r="F1528" t="str">
            <v>14</v>
          </cell>
          <cell r="G1528" t="str">
            <v>Неутрошена средства од приватизације из претходних година</v>
          </cell>
          <cell r="J1528">
            <v>0</v>
          </cell>
        </row>
        <row r="1529">
          <cell r="F1529" t="str">
            <v>15</v>
          </cell>
          <cell r="G1529" t="str">
            <v>Неутрошена средства донација из претходних година</v>
          </cell>
          <cell r="J1529">
            <v>0</v>
          </cell>
        </row>
        <row r="1530">
          <cell r="F1530" t="str">
            <v>16</v>
          </cell>
          <cell r="G1530" t="str">
            <v>Родитељски динар за ваннаставне активности</v>
          </cell>
          <cell r="J1530">
            <v>0</v>
          </cell>
        </row>
        <row r="1531">
          <cell r="G1531" t="str">
            <v>Свега за Пројекат 1501-П1:</v>
          </cell>
          <cell r="H1531">
            <v>0</v>
          </cell>
          <cell r="I1531">
            <v>0</v>
          </cell>
          <cell r="J1531">
            <v>0</v>
          </cell>
        </row>
        <row r="1533">
          <cell r="G1533" t="str">
            <v>Извори финансирања за Програм 3:</v>
          </cell>
        </row>
        <row r="1534">
          <cell r="F1534" t="str">
            <v>01</v>
          </cell>
          <cell r="G1534" t="str">
            <v>Приходи из буџета</v>
          </cell>
          <cell r="H1534">
            <v>0</v>
          </cell>
          <cell r="J1534">
            <v>0</v>
          </cell>
        </row>
        <row r="1535">
          <cell r="F1535" t="str">
            <v>02</v>
          </cell>
          <cell r="G1535" t="str">
            <v>Трансфери између корисника на истом нивоу</v>
          </cell>
          <cell r="J1535">
            <v>0</v>
          </cell>
        </row>
        <row r="1536">
          <cell r="F1536" t="str">
            <v>03</v>
          </cell>
          <cell r="G1536" t="str">
            <v>Социјални доприноси</v>
          </cell>
          <cell r="J1536">
            <v>0</v>
          </cell>
        </row>
        <row r="1537">
          <cell r="F1537" t="str">
            <v>04</v>
          </cell>
          <cell r="G1537" t="str">
            <v>Сопствени приходи буџетских корисника</v>
          </cell>
          <cell r="J1537">
            <v>0</v>
          </cell>
        </row>
        <row r="1538">
          <cell r="F1538" t="str">
            <v>05</v>
          </cell>
          <cell r="G1538" t="str">
            <v>Донације од иностраних земаља</v>
          </cell>
          <cell r="J1538">
            <v>0</v>
          </cell>
        </row>
        <row r="1539">
          <cell r="F1539" t="str">
            <v>06</v>
          </cell>
          <cell r="G1539" t="str">
            <v>Донације од међународних организација</v>
          </cell>
          <cell r="J1539">
            <v>0</v>
          </cell>
        </row>
        <row r="1540">
          <cell r="F1540" t="str">
            <v>07</v>
          </cell>
          <cell r="G1540" t="str">
            <v>Донације од осталих нивоа власти</v>
          </cell>
          <cell r="J1540">
            <v>0</v>
          </cell>
        </row>
        <row r="1541">
          <cell r="F1541" t="str">
            <v>08</v>
          </cell>
          <cell r="G1541" t="str">
            <v>Донације од невладиних организација и појединаца</v>
          </cell>
          <cell r="J1541">
            <v>0</v>
          </cell>
        </row>
        <row r="1542">
          <cell r="F1542" t="str">
            <v>09</v>
          </cell>
          <cell r="G1542" t="str">
            <v>Примања од продаје нефинансијске имовине</v>
          </cell>
          <cell r="J1542">
            <v>0</v>
          </cell>
        </row>
        <row r="1543">
          <cell r="F1543" t="str">
            <v>10</v>
          </cell>
          <cell r="G1543" t="str">
            <v>Примања од домаћих задуживања</v>
          </cell>
          <cell r="J1543">
            <v>0</v>
          </cell>
        </row>
        <row r="1544">
          <cell r="F1544" t="str">
            <v>11</v>
          </cell>
          <cell r="G1544" t="str">
            <v>Примања од иностраних задуживања</v>
          </cell>
          <cell r="J1544">
            <v>0</v>
          </cell>
        </row>
        <row r="1545">
          <cell r="F1545" t="str">
            <v>12</v>
          </cell>
          <cell r="G1545" t="str">
            <v>Примања од отплате датих кредита и продаје финансијске имовине</v>
          </cell>
          <cell r="J1545">
            <v>0</v>
          </cell>
        </row>
        <row r="1546">
          <cell r="F1546" t="str">
            <v>13</v>
          </cell>
          <cell r="G1546" t="str">
            <v>Нераспоређени вишак прихода из ранијих година</v>
          </cell>
          <cell r="J1546">
            <v>0</v>
          </cell>
        </row>
        <row r="1547">
          <cell r="F1547" t="str">
            <v>14</v>
          </cell>
          <cell r="G1547" t="str">
            <v>Неутрошена средства од приватизације из претходних година</v>
          </cell>
          <cell r="J1547">
            <v>0</v>
          </cell>
        </row>
        <row r="1548">
          <cell r="F1548" t="str">
            <v>15</v>
          </cell>
          <cell r="G1548" t="str">
            <v>Неутрошена средства донација из претходних година</v>
          </cell>
          <cell r="J1548">
            <v>0</v>
          </cell>
        </row>
        <row r="1549">
          <cell r="F1549" t="str">
            <v>16</v>
          </cell>
          <cell r="G1549" t="str">
            <v>Родитељски динар за ваннаставне активности</v>
          </cell>
          <cell r="J1549">
            <v>0</v>
          </cell>
        </row>
        <row r="1550">
          <cell r="G1550" t="str">
            <v>Свега за Програм 3:</v>
          </cell>
          <cell r="H1550">
            <v>0</v>
          </cell>
          <cell r="I1550">
            <v>0</v>
          </cell>
          <cell r="J1550">
            <v>0</v>
          </cell>
        </row>
        <row r="1553">
          <cell r="C1553" t="str">
            <v>0901</v>
          </cell>
          <cell r="G1553" t="str">
            <v>ПРОГРАМ 11: СОЦИЈАЛНА И ДЕЧЈА ЗАШТИТА</v>
          </cell>
        </row>
        <row r="1554">
          <cell r="C1554" t="str">
            <v>0901-0001</v>
          </cell>
          <cell r="G1554" t="str">
            <v>Социјалне помоћи</v>
          </cell>
        </row>
        <row r="1555">
          <cell r="D1555" t="str">
            <v>070</v>
          </cell>
          <cell r="G1555" t="str">
            <v>Социјална помоћ некласификована на другом месту</v>
          </cell>
        </row>
        <row r="1556">
          <cell r="F1556">
            <v>411</v>
          </cell>
          <cell r="G1556" t="str">
            <v>Плате, додаци и накнаде запослених (зараде)</v>
          </cell>
          <cell r="J1556">
            <v>0</v>
          </cell>
        </row>
        <row r="1557">
          <cell r="F1557">
            <v>412</v>
          </cell>
          <cell r="G1557" t="str">
            <v>Социјални доприноси на терет послодавца</v>
          </cell>
          <cell r="J1557">
            <v>0</v>
          </cell>
        </row>
        <row r="1558">
          <cell r="F1558">
            <v>413</v>
          </cell>
          <cell r="G1558" t="str">
            <v>Накнаде у натури</v>
          </cell>
          <cell r="J1558">
            <v>0</v>
          </cell>
        </row>
        <row r="1559">
          <cell r="F1559">
            <v>414</v>
          </cell>
          <cell r="G1559" t="str">
            <v>Социјална давања запосленима</v>
          </cell>
          <cell r="J1559">
            <v>0</v>
          </cell>
        </row>
        <row r="1560">
          <cell r="F1560">
            <v>415</v>
          </cell>
          <cell r="G1560" t="str">
            <v>Накнаде трошкова за запослене</v>
          </cell>
          <cell r="J1560">
            <v>0</v>
          </cell>
        </row>
        <row r="1561">
          <cell r="F1561">
            <v>416</v>
          </cell>
          <cell r="G1561" t="str">
            <v>Награде запосленима и остали посебни расходи</v>
          </cell>
          <cell r="J1561">
            <v>0</v>
          </cell>
        </row>
        <row r="1562">
          <cell r="F1562">
            <v>417</v>
          </cell>
          <cell r="G1562" t="str">
            <v>Посланички додатак</v>
          </cell>
          <cell r="J1562">
            <v>0</v>
          </cell>
        </row>
        <row r="1563">
          <cell r="F1563">
            <v>418</v>
          </cell>
          <cell r="G1563" t="str">
            <v>Судијски додатак.</v>
          </cell>
          <cell r="J1563">
            <v>0</v>
          </cell>
        </row>
        <row r="1564">
          <cell r="F1564">
            <v>421</v>
          </cell>
          <cell r="G1564" t="str">
            <v>Стални трошкови</v>
          </cell>
          <cell r="J1564">
            <v>0</v>
          </cell>
        </row>
        <row r="1565">
          <cell r="F1565">
            <v>422</v>
          </cell>
          <cell r="G1565" t="str">
            <v>Трошкови путовања</v>
          </cell>
          <cell r="J1565">
            <v>0</v>
          </cell>
        </row>
        <row r="1566">
          <cell r="F1566">
            <v>423</v>
          </cell>
          <cell r="G1566" t="str">
            <v>Услуге по уговору</v>
          </cell>
          <cell r="J1566">
            <v>0</v>
          </cell>
        </row>
        <row r="1567">
          <cell r="F1567">
            <v>424</v>
          </cell>
          <cell r="G1567" t="str">
            <v>Специјализоване услуге</v>
          </cell>
          <cell r="J1567">
            <v>0</v>
          </cell>
        </row>
        <row r="1568">
          <cell r="F1568">
            <v>425</v>
          </cell>
          <cell r="G1568" t="str">
            <v>Текуће поправке и одржавање</v>
          </cell>
          <cell r="J1568">
            <v>0</v>
          </cell>
        </row>
        <row r="1569">
          <cell r="F1569">
            <v>426</v>
          </cell>
          <cell r="G1569" t="str">
            <v>Материјал</v>
          </cell>
          <cell r="J1569">
            <v>0</v>
          </cell>
        </row>
        <row r="1570">
          <cell r="F1570">
            <v>431</v>
          </cell>
          <cell r="G1570" t="str">
            <v>Амортизација некретнина и опреме</v>
          </cell>
          <cell r="J1570">
            <v>0</v>
          </cell>
        </row>
        <row r="1571">
          <cell r="F1571">
            <v>432</v>
          </cell>
          <cell r="G1571" t="str">
            <v>Амортизација култивисане имовине</v>
          </cell>
          <cell r="J1571">
            <v>0</v>
          </cell>
        </row>
        <row r="1572">
          <cell r="F1572">
            <v>433</v>
          </cell>
          <cell r="G1572" t="str">
            <v>Употреба драгоцености</v>
          </cell>
          <cell r="J1572">
            <v>0</v>
          </cell>
        </row>
        <row r="1573">
          <cell r="F1573">
            <v>434</v>
          </cell>
          <cell r="G1573" t="str">
            <v>Употреба природне имовине</v>
          </cell>
          <cell r="J1573">
            <v>0</v>
          </cell>
        </row>
        <row r="1574">
          <cell r="F1574">
            <v>435</v>
          </cell>
          <cell r="G1574" t="str">
            <v>Амортизација нематеријалне имовине</v>
          </cell>
          <cell r="J1574">
            <v>0</v>
          </cell>
        </row>
        <row r="1575">
          <cell r="F1575">
            <v>441</v>
          </cell>
          <cell r="G1575" t="str">
            <v>Отплата домаћих камата</v>
          </cell>
          <cell r="J1575">
            <v>0</v>
          </cell>
        </row>
        <row r="1576">
          <cell r="F1576">
            <v>442</v>
          </cell>
          <cell r="G1576" t="str">
            <v>Отплата страних камата</v>
          </cell>
          <cell r="J1576">
            <v>0</v>
          </cell>
        </row>
        <row r="1577">
          <cell r="F1577">
            <v>443</v>
          </cell>
          <cell r="G1577" t="str">
            <v>Отплата камата по гаранцијама</v>
          </cell>
          <cell r="J1577">
            <v>0</v>
          </cell>
        </row>
        <row r="1578">
          <cell r="F1578">
            <v>444</v>
          </cell>
          <cell r="G1578" t="str">
            <v>Пратећи трошкови задуживања</v>
          </cell>
          <cell r="J1578">
            <v>0</v>
          </cell>
        </row>
        <row r="1579">
          <cell r="F1579">
            <v>4511</v>
          </cell>
          <cell r="G157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579">
            <v>0</v>
          </cell>
        </row>
        <row r="1580">
          <cell r="F1580">
            <v>4512</v>
          </cell>
          <cell r="G158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580">
            <v>0</v>
          </cell>
        </row>
        <row r="1581">
          <cell r="F1581">
            <v>452</v>
          </cell>
          <cell r="G1581" t="str">
            <v>Субвенције приватним финансијским институцијама</v>
          </cell>
          <cell r="J1581">
            <v>0</v>
          </cell>
        </row>
        <row r="1582">
          <cell r="F1582">
            <v>453</v>
          </cell>
          <cell r="G1582" t="str">
            <v>Субвенције јавним финансијским институцијама</v>
          </cell>
          <cell r="J1582">
            <v>0</v>
          </cell>
        </row>
        <row r="1583">
          <cell r="F1583">
            <v>454</v>
          </cell>
          <cell r="G1583" t="str">
            <v>Субвенције приватним предузећима</v>
          </cell>
          <cell r="J1583">
            <v>0</v>
          </cell>
        </row>
        <row r="1584">
          <cell r="F1584">
            <v>461</v>
          </cell>
          <cell r="G1584" t="str">
            <v>Донације страним владама</v>
          </cell>
          <cell r="J1584">
            <v>0</v>
          </cell>
        </row>
        <row r="1585">
          <cell r="F1585">
            <v>462</v>
          </cell>
          <cell r="G1585" t="str">
            <v>Донације и дотације међународним организацијама</v>
          </cell>
          <cell r="J1585">
            <v>0</v>
          </cell>
        </row>
        <row r="1586">
          <cell r="F1586">
            <v>4631</v>
          </cell>
          <cell r="G1586" t="str">
            <v>Текући трансфери осталим нивоима власти</v>
          </cell>
          <cell r="J1586">
            <v>0</v>
          </cell>
        </row>
        <row r="1587">
          <cell r="F1587">
            <v>4632</v>
          </cell>
          <cell r="G1587" t="str">
            <v>Капитални трансфери осталим нивоима власти</v>
          </cell>
          <cell r="J1587">
            <v>0</v>
          </cell>
        </row>
        <row r="1588">
          <cell r="F1588">
            <v>464</v>
          </cell>
          <cell r="G1588" t="str">
            <v>Дотације организацијама обавезног социјалног осигурања</v>
          </cell>
          <cell r="J1588">
            <v>0</v>
          </cell>
        </row>
        <row r="1589">
          <cell r="F1589">
            <v>465</v>
          </cell>
          <cell r="G1589" t="str">
            <v>Остале донације, дотације и трансфери</v>
          </cell>
          <cell r="J1589">
            <v>0</v>
          </cell>
        </row>
        <row r="1590">
          <cell r="F1590">
            <v>472</v>
          </cell>
          <cell r="G1590" t="str">
            <v>Накнаде за социјалну заштиту из буџета</v>
          </cell>
          <cell r="J1590">
            <v>0</v>
          </cell>
        </row>
        <row r="1591">
          <cell r="F1591">
            <v>481</v>
          </cell>
          <cell r="G1591" t="str">
            <v>Дотације невладиним организацијама</v>
          </cell>
          <cell r="J1591">
            <v>0</v>
          </cell>
        </row>
        <row r="1592">
          <cell r="F1592">
            <v>482</v>
          </cell>
          <cell r="G1592" t="str">
            <v>Порези, обавезне таксе, казне и пенали</v>
          </cell>
          <cell r="J1592">
            <v>0</v>
          </cell>
        </row>
        <row r="1593">
          <cell r="F1593">
            <v>483</v>
          </cell>
          <cell r="G1593" t="str">
            <v>Новчане казне и пенали по решењу судова</v>
          </cell>
          <cell r="J1593">
            <v>0</v>
          </cell>
        </row>
        <row r="1594">
          <cell r="F1594">
            <v>484</v>
          </cell>
          <cell r="G1594" t="str">
            <v>Накнада штете за повреде или штету насталу услед елементарних непогода или других природних узрока</v>
          </cell>
          <cell r="J1594">
            <v>0</v>
          </cell>
        </row>
        <row r="1595">
          <cell r="F1595">
            <v>485</v>
          </cell>
          <cell r="G1595" t="str">
            <v>Накнада штете за повреде или штету нанету од стране државних органа</v>
          </cell>
          <cell r="J1595">
            <v>0</v>
          </cell>
        </row>
        <row r="1596">
          <cell r="F1596">
            <v>489</v>
          </cell>
          <cell r="G1596" t="str">
            <v>Расходи који се финансирају из средстава за реализацију националног инвестиционог плана</v>
          </cell>
          <cell r="J1596">
            <v>0</v>
          </cell>
        </row>
        <row r="1597">
          <cell r="F1597">
            <v>494</v>
          </cell>
          <cell r="G1597" t="str">
            <v>Административни трансфери из буџета - Текући расходи</v>
          </cell>
          <cell r="J1597">
            <v>0</v>
          </cell>
        </row>
        <row r="1598">
          <cell r="F1598">
            <v>495</v>
          </cell>
          <cell r="G1598" t="str">
            <v>Административни трансфери из буџета - Издаци за нефинансијску имовину</v>
          </cell>
          <cell r="J1598">
            <v>0</v>
          </cell>
        </row>
        <row r="1599">
          <cell r="F1599">
            <v>496</v>
          </cell>
          <cell r="G1599" t="str">
            <v>Административни трансфери из буџета - Издаци за отплату главнице и набавку финансијске имовине</v>
          </cell>
          <cell r="J1599">
            <v>0</v>
          </cell>
        </row>
        <row r="1600">
          <cell r="F1600">
            <v>499</v>
          </cell>
          <cell r="G1600" t="str">
            <v>Административни трансфери из буџета - Средства резерве</v>
          </cell>
          <cell r="J1600">
            <v>0</v>
          </cell>
        </row>
        <row r="1601">
          <cell r="F1601">
            <v>511</v>
          </cell>
          <cell r="G1601" t="str">
            <v>Зграде и грађевински објекти</v>
          </cell>
          <cell r="J1601">
            <v>0</v>
          </cell>
        </row>
        <row r="1602">
          <cell r="F1602">
            <v>512</v>
          </cell>
          <cell r="G1602" t="str">
            <v>Машине и опрема</v>
          </cell>
          <cell r="J1602">
            <v>0</v>
          </cell>
        </row>
        <row r="1603">
          <cell r="F1603">
            <v>513</v>
          </cell>
          <cell r="G1603" t="str">
            <v>Остале некретнине и опрема</v>
          </cell>
          <cell r="J1603">
            <v>0</v>
          </cell>
        </row>
        <row r="1604">
          <cell r="F1604">
            <v>514</v>
          </cell>
          <cell r="G1604" t="str">
            <v>Култивисана имовина</v>
          </cell>
          <cell r="J1604">
            <v>0</v>
          </cell>
        </row>
        <row r="1605">
          <cell r="F1605">
            <v>515</v>
          </cell>
          <cell r="G1605" t="str">
            <v>Нематеријална имовина</v>
          </cell>
          <cell r="J1605">
            <v>0</v>
          </cell>
        </row>
        <row r="1606">
          <cell r="F1606">
            <v>521</v>
          </cell>
          <cell r="G1606" t="str">
            <v>Робне резерве</v>
          </cell>
          <cell r="J1606">
            <v>0</v>
          </cell>
        </row>
        <row r="1607">
          <cell r="F1607">
            <v>522</v>
          </cell>
          <cell r="G1607" t="str">
            <v>Залихе производње</v>
          </cell>
          <cell r="J1607">
            <v>0</v>
          </cell>
        </row>
        <row r="1608">
          <cell r="F1608">
            <v>523</v>
          </cell>
          <cell r="G1608" t="str">
            <v>Залихе робе за даљу продају</v>
          </cell>
          <cell r="J1608">
            <v>0</v>
          </cell>
        </row>
        <row r="1609">
          <cell r="F1609">
            <v>531</v>
          </cell>
          <cell r="G1609" t="str">
            <v>Драгоцености</v>
          </cell>
          <cell r="J1609">
            <v>0</v>
          </cell>
        </row>
        <row r="1610">
          <cell r="F1610">
            <v>541</v>
          </cell>
          <cell r="G1610" t="str">
            <v>Земљиште</v>
          </cell>
          <cell r="J1610">
            <v>0</v>
          </cell>
        </row>
        <row r="1611">
          <cell r="F1611">
            <v>542</v>
          </cell>
          <cell r="G1611" t="str">
            <v>Рудна богатства</v>
          </cell>
          <cell r="J1611">
            <v>0</v>
          </cell>
        </row>
        <row r="1612">
          <cell r="F1612">
            <v>543</v>
          </cell>
          <cell r="G1612" t="str">
            <v>Шуме и воде</v>
          </cell>
          <cell r="J1612">
            <v>0</v>
          </cell>
        </row>
        <row r="1613">
          <cell r="F1613">
            <v>551</v>
          </cell>
          <cell r="G1613" t="str">
            <v>Нефинансијска имовина која се финансира из средстава за реализацију националног инвестиционог плана</v>
          </cell>
          <cell r="J1613">
            <v>0</v>
          </cell>
        </row>
        <row r="1614">
          <cell r="F1614">
            <v>611</v>
          </cell>
          <cell r="G1614" t="str">
            <v>Отплата главнице домаћим кредиторима</v>
          </cell>
          <cell r="J1614">
            <v>0</v>
          </cell>
        </row>
        <row r="1615">
          <cell r="F1615">
            <v>620</v>
          </cell>
          <cell r="G1615" t="str">
            <v>Набавка финансијске имовине</v>
          </cell>
          <cell r="J1615">
            <v>0</v>
          </cell>
        </row>
        <row r="1616">
          <cell r="G1616" t="str">
            <v>Извори финансирања за функцију 070:</v>
          </cell>
        </row>
        <row r="1617">
          <cell r="F1617" t="str">
            <v>01</v>
          </cell>
          <cell r="G1617" t="str">
            <v>Приходи из буџета</v>
          </cell>
          <cell r="H1617">
            <v>0</v>
          </cell>
          <cell r="J1617">
            <v>0</v>
          </cell>
        </row>
        <row r="1618">
          <cell r="F1618" t="str">
            <v>02</v>
          </cell>
          <cell r="G1618" t="str">
            <v>Трансфери између корисника на истом нивоу</v>
          </cell>
          <cell r="J1618">
            <v>0</v>
          </cell>
        </row>
        <row r="1619">
          <cell r="F1619" t="str">
            <v>03</v>
          </cell>
          <cell r="G1619" t="str">
            <v>Социјални доприноси</v>
          </cell>
          <cell r="J1619">
            <v>0</v>
          </cell>
        </row>
        <row r="1620">
          <cell r="F1620" t="str">
            <v>04</v>
          </cell>
          <cell r="G1620" t="str">
            <v>Сопствени приходи буџетских корисника</v>
          </cell>
          <cell r="J1620">
            <v>0</v>
          </cell>
        </row>
        <row r="1621">
          <cell r="F1621" t="str">
            <v>05</v>
          </cell>
          <cell r="G1621" t="str">
            <v>Донације од иностраних земаља</v>
          </cell>
          <cell r="J1621">
            <v>0</v>
          </cell>
        </row>
        <row r="1622">
          <cell r="F1622" t="str">
            <v>06</v>
          </cell>
          <cell r="G1622" t="str">
            <v>Донације од међународних организација</v>
          </cell>
          <cell r="J1622">
            <v>0</v>
          </cell>
        </row>
        <row r="1623">
          <cell r="F1623" t="str">
            <v>07</v>
          </cell>
          <cell r="G1623" t="str">
            <v>Донације од осталих нивоа власти</v>
          </cell>
          <cell r="J1623">
            <v>0</v>
          </cell>
        </row>
        <row r="1624">
          <cell r="F1624" t="str">
            <v>08</v>
          </cell>
          <cell r="G1624" t="str">
            <v>Донације од невладиних организација и појединаца</v>
          </cell>
          <cell r="J1624">
            <v>0</v>
          </cell>
        </row>
        <row r="1625">
          <cell r="F1625" t="str">
            <v>09</v>
          </cell>
          <cell r="G1625" t="str">
            <v>Примања од продаје нефинансијске имовине</v>
          </cell>
          <cell r="J1625">
            <v>0</v>
          </cell>
        </row>
        <row r="1626">
          <cell r="F1626" t="str">
            <v>10</v>
          </cell>
          <cell r="G1626" t="str">
            <v>Примања од домаћих задуживања</v>
          </cell>
          <cell r="J1626">
            <v>0</v>
          </cell>
        </row>
        <row r="1627">
          <cell r="F1627" t="str">
            <v>11</v>
          </cell>
          <cell r="G1627" t="str">
            <v>Примања од иностраних задуживања</v>
          </cell>
          <cell r="J1627">
            <v>0</v>
          </cell>
        </row>
        <row r="1628">
          <cell r="F1628" t="str">
            <v>12</v>
          </cell>
          <cell r="G1628" t="str">
            <v>Примања од отплате датих кредита и продаје финансијске имовине</v>
          </cell>
          <cell r="J1628">
            <v>0</v>
          </cell>
        </row>
        <row r="1629">
          <cell r="F1629" t="str">
            <v>13</v>
          </cell>
          <cell r="G1629" t="str">
            <v>Нераспоређени вишак прихода из ранијих година</v>
          </cell>
          <cell r="J1629">
            <v>0</v>
          </cell>
        </row>
        <row r="1630">
          <cell r="F1630" t="str">
            <v>14</v>
          </cell>
          <cell r="G1630" t="str">
            <v>Неутрошена средства од приватизације из претходних година</v>
          </cell>
          <cell r="J1630">
            <v>0</v>
          </cell>
        </row>
        <row r="1631">
          <cell r="F1631" t="str">
            <v>15</v>
          </cell>
          <cell r="G1631" t="str">
            <v>Неутрошена средства донација из претходних година</v>
          </cell>
          <cell r="J1631">
            <v>0</v>
          </cell>
        </row>
        <row r="1632">
          <cell r="F1632" t="str">
            <v>16</v>
          </cell>
          <cell r="G1632" t="str">
            <v>Родитељски динар за ваннаставне активности</v>
          </cell>
          <cell r="J1632">
            <v>0</v>
          </cell>
        </row>
        <row r="1633">
          <cell r="G1633" t="str">
            <v>Функција 070:</v>
          </cell>
          <cell r="H1633">
            <v>0</v>
          </cell>
          <cell r="I1633">
            <v>0</v>
          </cell>
          <cell r="J1633">
            <v>0</v>
          </cell>
        </row>
        <row r="1634">
          <cell r="G1634" t="str">
            <v>Извори финансирања за Програмску активност 0901-0001:</v>
          </cell>
        </row>
        <row r="1635">
          <cell r="F1635" t="str">
            <v>01</v>
          </cell>
          <cell r="G1635" t="str">
            <v>Приходи из буџета</v>
          </cell>
          <cell r="H1635">
            <v>0</v>
          </cell>
          <cell r="J1635">
            <v>0</v>
          </cell>
        </row>
        <row r="1636">
          <cell r="F1636" t="str">
            <v>02</v>
          </cell>
          <cell r="G1636" t="str">
            <v>Трансфери између корисника на истом нивоу</v>
          </cell>
          <cell r="J1636">
            <v>0</v>
          </cell>
        </row>
        <row r="1637">
          <cell r="F1637" t="str">
            <v>03</v>
          </cell>
          <cell r="G1637" t="str">
            <v>Социјални доприноси</v>
          </cell>
          <cell r="J1637">
            <v>0</v>
          </cell>
        </row>
        <row r="1638">
          <cell r="F1638" t="str">
            <v>04</v>
          </cell>
          <cell r="G1638" t="str">
            <v>Сопствени приходи буџетских корисника</v>
          </cell>
          <cell r="J1638">
            <v>0</v>
          </cell>
        </row>
        <row r="1639">
          <cell r="F1639" t="str">
            <v>05</v>
          </cell>
          <cell r="G1639" t="str">
            <v>Донације од иностраних земаља</v>
          </cell>
          <cell r="J1639">
            <v>0</v>
          </cell>
        </row>
        <row r="1640">
          <cell r="F1640" t="str">
            <v>06</v>
          </cell>
          <cell r="G1640" t="str">
            <v>Донације од међународних организација</v>
          </cell>
          <cell r="J1640">
            <v>0</v>
          </cell>
        </row>
        <row r="1641">
          <cell r="F1641" t="str">
            <v>07</v>
          </cell>
          <cell r="G1641" t="str">
            <v>Донације од осталих нивоа власти</v>
          </cell>
          <cell r="J1641">
            <v>0</v>
          </cell>
        </row>
        <row r="1642">
          <cell r="F1642" t="str">
            <v>08</v>
          </cell>
          <cell r="G1642" t="str">
            <v>Донације од невладиних организација и појединаца</v>
          </cell>
          <cell r="J1642">
            <v>0</v>
          </cell>
        </row>
        <row r="1643">
          <cell r="F1643" t="str">
            <v>09</v>
          </cell>
          <cell r="G1643" t="str">
            <v>Примања од продаје нефинансијске имовине</v>
          </cell>
          <cell r="J1643">
            <v>0</v>
          </cell>
        </row>
        <row r="1644">
          <cell r="F1644" t="str">
            <v>10</v>
          </cell>
          <cell r="G1644" t="str">
            <v>Примања од домаћих задуживања</v>
          </cell>
          <cell r="J1644">
            <v>0</v>
          </cell>
        </row>
        <row r="1645">
          <cell r="F1645" t="str">
            <v>11</v>
          </cell>
          <cell r="G1645" t="str">
            <v>Примања од иностраних задуживања</v>
          </cell>
          <cell r="J1645">
            <v>0</v>
          </cell>
        </row>
        <row r="1646">
          <cell r="F1646" t="str">
            <v>12</v>
          </cell>
          <cell r="G1646" t="str">
            <v>Примања од отплате датих кредита и продаје финансијске имовине</v>
          </cell>
          <cell r="J1646">
            <v>0</v>
          </cell>
        </row>
        <row r="1647">
          <cell r="F1647" t="str">
            <v>13</v>
          </cell>
          <cell r="G1647" t="str">
            <v>Нераспоређени вишак прихода из ранијих година</v>
          </cell>
          <cell r="J1647">
            <v>0</v>
          </cell>
        </row>
        <row r="1648">
          <cell r="F1648" t="str">
            <v>14</v>
          </cell>
          <cell r="G1648" t="str">
            <v>Неутрошена средства од приватизације из претходних година</v>
          </cell>
          <cell r="J1648">
            <v>0</v>
          </cell>
        </row>
        <row r="1649">
          <cell r="F1649" t="str">
            <v>15</v>
          </cell>
          <cell r="G1649" t="str">
            <v>Неутрошена средства донација из претходних година</v>
          </cell>
          <cell r="J1649">
            <v>0</v>
          </cell>
        </row>
        <row r="1650">
          <cell r="F1650" t="str">
            <v>16</v>
          </cell>
          <cell r="G1650" t="str">
            <v>Родитељски динар за ваннаставне активности</v>
          </cell>
          <cell r="J1650">
            <v>0</v>
          </cell>
        </row>
        <row r="1651">
          <cell r="G1651" t="str">
            <v>Свега за Програмску активност 0701-0001:</v>
          </cell>
          <cell r="H1651">
            <v>0</v>
          </cell>
          <cell r="I1651">
            <v>0</v>
          </cell>
          <cell r="J1651">
            <v>0</v>
          </cell>
        </row>
        <row r="1653">
          <cell r="C1653" t="str">
            <v>0901-0003</v>
          </cell>
          <cell r="G1653" t="str">
            <v>Подршка социо-хуманитарним организацијама</v>
          </cell>
        </row>
        <row r="1654">
          <cell r="D1654" t="str">
            <v>090</v>
          </cell>
          <cell r="G1654" t="str">
            <v>Функција: Социјална заштита некласификована на другом месту</v>
          </cell>
        </row>
        <row r="1655">
          <cell r="F1655">
            <v>411</v>
          </cell>
          <cell r="G1655" t="str">
            <v>Плате, додаци и накнаде запослених (зараде)</v>
          </cell>
          <cell r="J1655">
            <v>0</v>
          </cell>
        </row>
        <row r="1656">
          <cell r="F1656">
            <v>412</v>
          </cell>
          <cell r="G1656" t="str">
            <v>Социјални доприноси на терет послодавца</v>
          </cell>
          <cell r="J1656">
            <v>0</v>
          </cell>
        </row>
        <row r="1657">
          <cell r="F1657">
            <v>413</v>
          </cell>
          <cell r="G1657" t="str">
            <v>Накнаде у натури</v>
          </cell>
          <cell r="J1657">
            <v>0</v>
          </cell>
        </row>
        <row r="1658">
          <cell r="F1658">
            <v>414</v>
          </cell>
          <cell r="G1658" t="str">
            <v>Социјална давања запосленима</v>
          </cell>
          <cell r="J1658">
            <v>0</v>
          </cell>
        </row>
        <row r="1659">
          <cell r="F1659">
            <v>415</v>
          </cell>
          <cell r="G1659" t="str">
            <v>Накнаде трошкова за запослене</v>
          </cell>
          <cell r="J1659">
            <v>0</v>
          </cell>
        </row>
        <row r="1660">
          <cell r="F1660">
            <v>416</v>
          </cell>
          <cell r="G1660" t="str">
            <v>Награде запосленима и остали посебни расходи</v>
          </cell>
          <cell r="J1660">
            <v>0</v>
          </cell>
        </row>
        <row r="1661">
          <cell r="F1661">
            <v>417</v>
          </cell>
          <cell r="G1661" t="str">
            <v>Посланички додатак</v>
          </cell>
          <cell r="J1661">
            <v>0</v>
          </cell>
        </row>
        <row r="1662">
          <cell r="F1662">
            <v>418</v>
          </cell>
          <cell r="G1662" t="str">
            <v>Судијски додатак.</v>
          </cell>
          <cell r="J1662">
            <v>0</v>
          </cell>
        </row>
        <row r="1663">
          <cell r="F1663">
            <v>421</v>
          </cell>
          <cell r="G1663" t="str">
            <v>Стални трошкови</v>
          </cell>
          <cell r="J1663">
            <v>0</v>
          </cell>
        </row>
        <row r="1664">
          <cell r="F1664">
            <v>422</v>
          </cell>
          <cell r="G1664" t="str">
            <v>Трошкови путовања</v>
          </cell>
          <cell r="J1664">
            <v>0</v>
          </cell>
        </row>
        <row r="1665">
          <cell r="F1665">
            <v>423</v>
          </cell>
          <cell r="G1665" t="str">
            <v>Услуге по уговору</v>
          </cell>
          <cell r="J1665">
            <v>0</v>
          </cell>
        </row>
        <row r="1666">
          <cell r="F1666">
            <v>424</v>
          </cell>
          <cell r="G1666" t="str">
            <v>Специјализоване услуге</v>
          </cell>
          <cell r="J1666">
            <v>0</v>
          </cell>
        </row>
        <row r="1667">
          <cell r="F1667">
            <v>425</v>
          </cell>
          <cell r="G1667" t="str">
            <v>Текуће поправке и одржавање</v>
          </cell>
          <cell r="J1667">
            <v>0</v>
          </cell>
        </row>
        <row r="1668">
          <cell r="F1668">
            <v>426</v>
          </cell>
          <cell r="G1668" t="str">
            <v>Материјал</v>
          </cell>
          <cell r="J1668">
            <v>0</v>
          </cell>
        </row>
        <row r="1669">
          <cell r="F1669">
            <v>431</v>
          </cell>
          <cell r="G1669" t="str">
            <v>Амортизација некретнина и опреме</v>
          </cell>
          <cell r="J1669">
            <v>0</v>
          </cell>
        </row>
        <row r="1670">
          <cell r="F1670">
            <v>432</v>
          </cell>
          <cell r="G1670" t="str">
            <v>Амортизација култивисане имовине</v>
          </cell>
          <cell r="J1670">
            <v>0</v>
          </cell>
        </row>
        <row r="1671">
          <cell r="F1671">
            <v>433</v>
          </cell>
          <cell r="G1671" t="str">
            <v>Употреба драгоцености</v>
          </cell>
          <cell r="J1671">
            <v>0</v>
          </cell>
        </row>
        <row r="1672">
          <cell r="F1672">
            <v>434</v>
          </cell>
          <cell r="G1672" t="str">
            <v>Употреба природне имовине</v>
          </cell>
          <cell r="J1672">
            <v>0</v>
          </cell>
        </row>
        <row r="1673">
          <cell r="F1673">
            <v>435</v>
          </cell>
          <cell r="G1673" t="str">
            <v>Амортизација нематеријалне имовине</v>
          </cell>
          <cell r="J1673">
            <v>0</v>
          </cell>
        </row>
        <row r="1674">
          <cell r="F1674">
            <v>441</v>
          </cell>
          <cell r="G1674" t="str">
            <v>Отплата домаћих камата</v>
          </cell>
          <cell r="J1674">
            <v>0</v>
          </cell>
        </row>
        <row r="1675">
          <cell r="F1675">
            <v>442</v>
          </cell>
          <cell r="G1675" t="str">
            <v>Отплата страних камата</v>
          </cell>
          <cell r="J1675">
            <v>0</v>
          </cell>
        </row>
        <row r="1676">
          <cell r="F1676">
            <v>443</v>
          </cell>
          <cell r="G1676" t="str">
            <v>Отплата камата по гаранцијама</v>
          </cell>
          <cell r="J1676">
            <v>0</v>
          </cell>
        </row>
        <row r="1677">
          <cell r="F1677">
            <v>444</v>
          </cell>
          <cell r="G1677" t="str">
            <v>Пратећи трошкови задуживања</v>
          </cell>
          <cell r="J1677">
            <v>0</v>
          </cell>
        </row>
        <row r="1678">
          <cell r="F1678">
            <v>4511</v>
          </cell>
          <cell r="G1678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678">
            <v>0</v>
          </cell>
        </row>
        <row r="1679">
          <cell r="F1679">
            <v>4512</v>
          </cell>
          <cell r="G1679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679">
            <v>0</v>
          </cell>
        </row>
        <row r="1680">
          <cell r="F1680">
            <v>452</v>
          </cell>
          <cell r="G1680" t="str">
            <v>Субвенције приватним финансијским институцијама</v>
          </cell>
          <cell r="J1680">
            <v>0</v>
          </cell>
        </row>
        <row r="1681">
          <cell r="F1681">
            <v>453</v>
          </cell>
          <cell r="G1681" t="str">
            <v>Субвенције јавним финансијским институцијама</v>
          </cell>
          <cell r="J1681">
            <v>0</v>
          </cell>
        </row>
        <row r="1682">
          <cell r="F1682">
            <v>454</v>
          </cell>
          <cell r="G1682" t="str">
            <v>Субвенције приватним предузећима</v>
          </cell>
          <cell r="J1682">
            <v>0</v>
          </cell>
        </row>
        <row r="1683">
          <cell r="F1683">
            <v>461</v>
          </cell>
          <cell r="G1683" t="str">
            <v>Донације страним владама</v>
          </cell>
          <cell r="J1683">
            <v>0</v>
          </cell>
        </row>
        <row r="1684">
          <cell r="F1684">
            <v>462</v>
          </cell>
          <cell r="G1684" t="str">
            <v>Донације и дотације међународним организацијама</v>
          </cell>
          <cell r="J1684">
            <v>0</v>
          </cell>
        </row>
        <row r="1685">
          <cell r="F1685">
            <v>4631</v>
          </cell>
          <cell r="G1685" t="str">
            <v>Текући трансфери осталим нивоима власти</v>
          </cell>
          <cell r="J1685">
            <v>0</v>
          </cell>
        </row>
        <row r="1686">
          <cell r="F1686">
            <v>4632</v>
          </cell>
          <cell r="G1686" t="str">
            <v>Капитални трансфери осталим нивоима власти</v>
          </cell>
          <cell r="J1686">
            <v>0</v>
          </cell>
        </row>
        <row r="1687">
          <cell r="F1687">
            <v>464</v>
          </cell>
          <cell r="G1687" t="str">
            <v>Дотације организацијама обавезног социјалног осигурања</v>
          </cell>
          <cell r="J1687">
            <v>0</v>
          </cell>
        </row>
        <row r="1688">
          <cell r="F1688">
            <v>465</v>
          </cell>
          <cell r="G1688" t="str">
            <v>Остале донације, дотације и трансфери</v>
          </cell>
          <cell r="J1688">
            <v>0</v>
          </cell>
        </row>
        <row r="1689">
          <cell r="F1689">
            <v>472</v>
          </cell>
          <cell r="G1689" t="str">
            <v>Накнаде за социјалну заштиту из буџета</v>
          </cell>
          <cell r="J1689">
            <v>0</v>
          </cell>
        </row>
        <row r="1690">
          <cell r="F1690">
            <v>481</v>
          </cell>
          <cell r="G1690" t="str">
            <v>Дотације невладиним организацијама</v>
          </cell>
          <cell r="J1690">
            <v>0</v>
          </cell>
        </row>
        <row r="1691">
          <cell r="F1691">
            <v>482</v>
          </cell>
          <cell r="G1691" t="str">
            <v>Порези, обавезне таксе, казне и пенали</v>
          </cell>
          <cell r="J1691">
            <v>0</v>
          </cell>
        </row>
        <row r="1692">
          <cell r="F1692">
            <v>483</v>
          </cell>
          <cell r="G1692" t="str">
            <v>Новчане казне и пенали по решењу судова</v>
          </cell>
          <cell r="J1692">
            <v>0</v>
          </cell>
        </row>
        <row r="1693">
          <cell r="F1693">
            <v>484</v>
          </cell>
          <cell r="G1693" t="str">
            <v>Накнада штете за повреде или штету насталу услед елементарних непогода или других природних узрока</v>
          </cell>
          <cell r="J1693">
            <v>0</v>
          </cell>
        </row>
        <row r="1694">
          <cell r="F1694">
            <v>485</v>
          </cell>
          <cell r="G1694" t="str">
            <v>Накнада штете за повреде или штету нанету од стране државних органа</v>
          </cell>
          <cell r="J1694">
            <v>0</v>
          </cell>
        </row>
        <row r="1695">
          <cell r="F1695">
            <v>489</v>
          </cell>
          <cell r="G1695" t="str">
            <v>Расходи који се финансирају из средстава за реализацију националног инвестиционог плана</v>
          </cell>
          <cell r="J1695">
            <v>0</v>
          </cell>
        </row>
        <row r="1696">
          <cell r="F1696">
            <v>494</v>
          </cell>
          <cell r="G1696" t="str">
            <v>Административни трансфери из буџета - Текући расходи</v>
          </cell>
          <cell r="J1696">
            <v>0</v>
          </cell>
        </row>
        <row r="1697">
          <cell r="F1697">
            <v>495</v>
          </cell>
          <cell r="G1697" t="str">
            <v>Административни трансфери из буџета - Издаци за нефинансијску имовину</v>
          </cell>
          <cell r="J1697">
            <v>0</v>
          </cell>
        </row>
        <row r="1698">
          <cell r="F1698">
            <v>496</v>
          </cell>
          <cell r="G1698" t="str">
            <v>Административни трансфери из буџета - Издаци за отплату главнице и набавку финансијске имовине</v>
          </cell>
          <cell r="J1698">
            <v>0</v>
          </cell>
        </row>
        <row r="1699">
          <cell r="F1699">
            <v>499</v>
          </cell>
          <cell r="G1699" t="str">
            <v>Административни трансфери из буџета - Средства резерве</v>
          </cell>
          <cell r="J1699">
            <v>0</v>
          </cell>
        </row>
        <row r="1700">
          <cell r="F1700">
            <v>511</v>
          </cell>
          <cell r="G1700" t="str">
            <v>Зграде и грађевински објекти</v>
          </cell>
          <cell r="J1700">
            <v>0</v>
          </cell>
        </row>
        <row r="1701">
          <cell r="F1701">
            <v>512</v>
          </cell>
          <cell r="G1701" t="str">
            <v>Машине и опрема</v>
          </cell>
          <cell r="J1701">
            <v>0</v>
          </cell>
        </row>
        <row r="1702">
          <cell r="F1702">
            <v>513</v>
          </cell>
          <cell r="G1702" t="str">
            <v>Остале некретнине и опрема</v>
          </cell>
          <cell r="J1702">
            <v>0</v>
          </cell>
        </row>
        <row r="1703">
          <cell r="F1703">
            <v>514</v>
          </cell>
          <cell r="G1703" t="str">
            <v>Култивисана имовина</v>
          </cell>
          <cell r="J1703">
            <v>0</v>
          </cell>
        </row>
        <row r="1704">
          <cell r="F1704">
            <v>515</v>
          </cell>
          <cell r="G1704" t="str">
            <v>Нематеријална имовина</v>
          </cell>
          <cell r="J1704">
            <v>0</v>
          </cell>
        </row>
        <row r="1705">
          <cell r="F1705">
            <v>521</v>
          </cell>
          <cell r="G1705" t="str">
            <v>Робне резерве</v>
          </cell>
          <cell r="J1705">
            <v>0</v>
          </cell>
        </row>
        <row r="1706">
          <cell r="F1706">
            <v>522</v>
          </cell>
          <cell r="G1706" t="str">
            <v>Залихе производње</v>
          </cell>
          <cell r="J1706">
            <v>0</v>
          </cell>
        </row>
        <row r="1707">
          <cell r="F1707">
            <v>523</v>
          </cell>
          <cell r="G1707" t="str">
            <v>Залихе робе за даљу продају</v>
          </cell>
          <cell r="J1707">
            <v>0</v>
          </cell>
        </row>
        <row r="1708">
          <cell r="F1708">
            <v>531</v>
          </cell>
          <cell r="G1708" t="str">
            <v>Драгоцености</v>
          </cell>
          <cell r="J1708">
            <v>0</v>
          </cell>
        </row>
        <row r="1709">
          <cell r="F1709">
            <v>541</v>
          </cell>
          <cell r="G1709" t="str">
            <v>Земљиште</v>
          </cell>
          <cell r="J1709">
            <v>0</v>
          </cell>
        </row>
        <row r="1710">
          <cell r="F1710">
            <v>542</v>
          </cell>
          <cell r="G1710" t="str">
            <v>Рудна богатства</v>
          </cell>
          <cell r="J1710">
            <v>0</v>
          </cell>
        </row>
        <row r="1711">
          <cell r="F1711">
            <v>543</v>
          </cell>
          <cell r="G1711" t="str">
            <v>Шуме и воде</v>
          </cell>
          <cell r="J1711">
            <v>0</v>
          </cell>
        </row>
        <row r="1712">
          <cell r="F1712">
            <v>551</v>
          </cell>
          <cell r="G1712" t="str">
            <v>Нефинансијска имовина која се финансира из средстава за реализацију националног инвестиционог плана</v>
          </cell>
          <cell r="J1712">
            <v>0</v>
          </cell>
        </row>
        <row r="1713">
          <cell r="F1713">
            <v>611</v>
          </cell>
          <cell r="G1713" t="str">
            <v>Отплата главнице домаћим кредиторима</v>
          </cell>
          <cell r="J1713">
            <v>0</v>
          </cell>
        </row>
        <row r="1714">
          <cell r="F1714">
            <v>620</v>
          </cell>
          <cell r="G1714" t="str">
            <v>Набавка финансијске имовине</v>
          </cell>
          <cell r="J1714">
            <v>0</v>
          </cell>
        </row>
        <row r="1715">
          <cell r="G1715" t="str">
            <v>Извори финансирања за функцију 090:</v>
          </cell>
        </row>
        <row r="1716">
          <cell r="F1716" t="str">
            <v>01</v>
          </cell>
          <cell r="G1716" t="str">
            <v>Приходи из буџета</v>
          </cell>
          <cell r="H1716">
            <v>0</v>
          </cell>
          <cell r="J1716">
            <v>0</v>
          </cell>
        </row>
        <row r="1717">
          <cell r="F1717" t="str">
            <v>02</v>
          </cell>
          <cell r="G1717" t="str">
            <v>Трансфери између корисника на истом нивоу</v>
          </cell>
          <cell r="J1717">
            <v>0</v>
          </cell>
        </row>
        <row r="1718">
          <cell r="F1718" t="str">
            <v>03</v>
          </cell>
          <cell r="G1718" t="str">
            <v>Социјални доприноси</v>
          </cell>
          <cell r="J1718">
            <v>0</v>
          </cell>
        </row>
        <row r="1719">
          <cell r="F1719" t="str">
            <v>04</v>
          </cell>
          <cell r="G1719" t="str">
            <v>Сопствени приходи буџетских корисника</v>
          </cell>
          <cell r="J1719">
            <v>0</v>
          </cell>
        </row>
        <row r="1720">
          <cell r="F1720" t="str">
            <v>05</v>
          </cell>
          <cell r="G1720" t="str">
            <v>Донације од иностраних земаља</v>
          </cell>
          <cell r="J1720">
            <v>0</v>
          </cell>
        </row>
        <row r="1721">
          <cell r="F1721" t="str">
            <v>06</v>
          </cell>
          <cell r="G1721" t="str">
            <v>Донације од међународних организација</v>
          </cell>
          <cell r="J1721">
            <v>0</v>
          </cell>
        </row>
        <row r="1722">
          <cell r="F1722" t="str">
            <v>07</v>
          </cell>
          <cell r="G1722" t="str">
            <v>Донације од осталих нивоа власти</v>
          </cell>
          <cell r="J1722">
            <v>0</v>
          </cell>
        </row>
        <row r="1723">
          <cell r="F1723" t="str">
            <v>08</v>
          </cell>
          <cell r="G1723" t="str">
            <v>Донације од невладиних организација и појединаца</v>
          </cell>
          <cell r="J1723">
            <v>0</v>
          </cell>
        </row>
        <row r="1724">
          <cell r="F1724" t="str">
            <v>09</v>
          </cell>
          <cell r="G1724" t="str">
            <v>Примања од продаје нефинансијске имовине</v>
          </cell>
          <cell r="J1724">
            <v>0</v>
          </cell>
        </row>
        <row r="1725">
          <cell r="F1725" t="str">
            <v>10</v>
          </cell>
          <cell r="G1725" t="str">
            <v>Примања од домаћих задуживања</v>
          </cell>
          <cell r="J1725">
            <v>0</v>
          </cell>
        </row>
        <row r="1726">
          <cell r="F1726" t="str">
            <v>11</v>
          </cell>
          <cell r="G1726" t="str">
            <v>Примања од иностраних задуживања</v>
          </cell>
          <cell r="J1726">
            <v>0</v>
          </cell>
        </row>
        <row r="1727">
          <cell r="F1727" t="str">
            <v>12</v>
          </cell>
          <cell r="G1727" t="str">
            <v>Примања од отплате датих кредита и продаје финансијске имовине</v>
          </cell>
          <cell r="J1727">
            <v>0</v>
          </cell>
        </row>
        <row r="1728">
          <cell r="F1728" t="str">
            <v>13</v>
          </cell>
          <cell r="G1728" t="str">
            <v>Нераспоређени вишак прихода из ранијих година</v>
          </cell>
          <cell r="J1728">
            <v>0</v>
          </cell>
        </row>
        <row r="1729">
          <cell r="F1729" t="str">
            <v>14</v>
          </cell>
          <cell r="G1729" t="str">
            <v>Неутрошена средства од приватизације из претходних година</v>
          </cell>
          <cell r="J1729">
            <v>0</v>
          </cell>
        </row>
        <row r="1730">
          <cell r="F1730" t="str">
            <v>15</v>
          </cell>
          <cell r="G1730" t="str">
            <v>Неутрошена средства донација из претходних година</v>
          </cell>
          <cell r="J1730">
            <v>0</v>
          </cell>
        </row>
        <row r="1731">
          <cell r="F1731" t="str">
            <v>16</v>
          </cell>
          <cell r="G1731" t="str">
            <v>Родитељски динар за ваннаставне активности</v>
          </cell>
          <cell r="J1731">
            <v>0</v>
          </cell>
        </row>
        <row r="1732">
          <cell r="G1732" t="str">
            <v>Функција 090:</v>
          </cell>
          <cell r="H1732">
            <v>0</v>
          </cell>
          <cell r="I1732">
            <v>0</v>
          </cell>
          <cell r="J1732">
            <v>0</v>
          </cell>
        </row>
        <row r="1733">
          <cell r="G1733" t="str">
            <v>Извори финансирања за Програмску активност 0901-0003:</v>
          </cell>
        </row>
        <row r="1734">
          <cell r="F1734" t="str">
            <v>01</v>
          </cell>
          <cell r="G1734" t="str">
            <v>Приходи из буџета</v>
          </cell>
          <cell r="H1734">
            <v>0</v>
          </cell>
          <cell r="J1734">
            <v>0</v>
          </cell>
        </row>
        <row r="1735">
          <cell r="F1735" t="str">
            <v>02</v>
          </cell>
          <cell r="G1735" t="str">
            <v>Трансфери између корисника на истом нивоу</v>
          </cell>
          <cell r="J1735">
            <v>0</v>
          </cell>
        </row>
        <row r="1736">
          <cell r="F1736" t="str">
            <v>03</v>
          </cell>
          <cell r="G1736" t="str">
            <v>Социјални доприноси</v>
          </cell>
          <cell r="J1736">
            <v>0</v>
          </cell>
        </row>
        <row r="1737">
          <cell r="F1737" t="str">
            <v>04</v>
          </cell>
          <cell r="G1737" t="str">
            <v>Сопствени приходи буџетских корисника</v>
          </cell>
          <cell r="J1737">
            <v>0</v>
          </cell>
        </row>
        <row r="1738">
          <cell r="F1738" t="str">
            <v>05</v>
          </cell>
          <cell r="G1738" t="str">
            <v>Донације од иностраних земаља</v>
          </cell>
          <cell r="J1738">
            <v>0</v>
          </cell>
        </row>
        <row r="1739">
          <cell r="F1739" t="str">
            <v>06</v>
          </cell>
          <cell r="G1739" t="str">
            <v>Донације од међународних организација</v>
          </cell>
          <cell r="J1739">
            <v>0</v>
          </cell>
        </row>
        <row r="1740">
          <cell r="F1740" t="str">
            <v>07</v>
          </cell>
          <cell r="G1740" t="str">
            <v>Донације од осталих нивоа власти</v>
          </cell>
          <cell r="J1740">
            <v>0</v>
          </cell>
        </row>
        <row r="1741">
          <cell r="F1741" t="str">
            <v>08</v>
          </cell>
          <cell r="G1741" t="str">
            <v>Донације од невладиних организација и појединаца</v>
          </cell>
          <cell r="J1741">
            <v>0</v>
          </cell>
        </row>
        <row r="1742">
          <cell r="F1742" t="str">
            <v>09</v>
          </cell>
          <cell r="G1742" t="str">
            <v>Примања од продаје нефинансијске имовине</v>
          </cell>
          <cell r="J1742">
            <v>0</v>
          </cell>
        </row>
        <row r="1743">
          <cell r="F1743" t="str">
            <v>10</v>
          </cell>
          <cell r="G1743" t="str">
            <v>Примања од домаћих задуживања</v>
          </cell>
          <cell r="J1743">
            <v>0</v>
          </cell>
        </row>
        <row r="1744">
          <cell r="F1744" t="str">
            <v>11</v>
          </cell>
          <cell r="G1744" t="str">
            <v>Примања од иностраних задуживања</v>
          </cell>
          <cell r="J1744">
            <v>0</v>
          </cell>
        </row>
        <row r="1745">
          <cell r="F1745" t="str">
            <v>12</v>
          </cell>
          <cell r="G1745" t="str">
            <v>Примања од отплате датих кредита и продаје финансијске имовине</v>
          </cell>
          <cell r="J1745">
            <v>0</v>
          </cell>
        </row>
        <row r="1746">
          <cell r="F1746" t="str">
            <v>13</v>
          </cell>
          <cell r="G1746" t="str">
            <v>Нераспоређени вишак прихода из ранијих година</v>
          </cell>
          <cell r="J1746">
            <v>0</v>
          </cell>
        </row>
        <row r="1747">
          <cell r="F1747" t="str">
            <v>14</v>
          </cell>
          <cell r="G1747" t="str">
            <v>Неутрошена средства од приватизације из претходних година</v>
          </cell>
          <cell r="J1747">
            <v>0</v>
          </cell>
        </row>
        <row r="1748">
          <cell r="F1748" t="str">
            <v>15</v>
          </cell>
          <cell r="G1748" t="str">
            <v>Неутрошена средства донација из претходних година</v>
          </cell>
          <cell r="J1748">
            <v>0</v>
          </cell>
        </row>
        <row r="1749">
          <cell r="F1749" t="str">
            <v>16</v>
          </cell>
          <cell r="G1749" t="str">
            <v>Родитељски динар за ваннаставне активности</v>
          </cell>
          <cell r="J1749">
            <v>0</v>
          </cell>
        </row>
        <row r="1750">
          <cell r="G1750" t="str">
            <v>Свега за Програмску активност 0901-0003:</v>
          </cell>
          <cell r="H1750">
            <v>0</v>
          </cell>
          <cell r="I1750">
            <v>0</v>
          </cell>
          <cell r="J1750">
            <v>0</v>
          </cell>
        </row>
        <row r="1752">
          <cell r="C1752" t="str">
            <v>0901-0005</v>
          </cell>
          <cell r="G1752" t="str">
            <v>Активности Црвеног крста</v>
          </cell>
        </row>
        <row r="1753">
          <cell r="D1753" t="str">
            <v>090</v>
          </cell>
          <cell r="G1753" t="str">
            <v>Функција: Социјална заштита некласификована на другом месту</v>
          </cell>
        </row>
        <row r="1754">
          <cell r="F1754">
            <v>411</v>
          </cell>
          <cell r="G1754" t="str">
            <v>Плате, додаци и накнаде запослених (зараде)</v>
          </cell>
          <cell r="J1754">
            <v>0</v>
          </cell>
        </row>
        <row r="1755">
          <cell r="F1755">
            <v>412</v>
          </cell>
          <cell r="G1755" t="str">
            <v>Социјални доприноси на терет послодавца</v>
          </cell>
          <cell r="J1755">
            <v>0</v>
          </cell>
        </row>
        <row r="1756">
          <cell r="F1756">
            <v>413</v>
          </cell>
          <cell r="G1756" t="str">
            <v>Накнаде у натури</v>
          </cell>
          <cell r="J1756">
            <v>0</v>
          </cell>
        </row>
        <row r="1757">
          <cell r="F1757">
            <v>414</v>
          </cell>
          <cell r="G1757" t="str">
            <v>Социјална давања запосленима</v>
          </cell>
          <cell r="J1757">
            <v>0</v>
          </cell>
        </row>
        <row r="1758">
          <cell r="F1758">
            <v>415</v>
          </cell>
          <cell r="G1758" t="str">
            <v>Накнаде трошкова за запослене</v>
          </cell>
          <cell r="J1758">
            <v>0</v>
          </cell>
        </row>
        <row r="1759">
          <cell r="F1759">
            <v>416</v>
          </cell>
          <cell r="G1759" t="str">
            <v>Награде запосленима и остали посебни расходи</v>
          </cell>
          <cell r="J1759">
            <v>0</v>
          </cell>
        </row>
        <row r="1760">
          <cell r="F1760">
            <v>417</v>
          </cell>
          <cell r="G1760" t="str">
            <v>Посланички додатак</v>
          </cell>
          <cell r="J1760">
            <v>0</v>
          </cell>
        </row>
        <row r="1761">
          <cell r="F1761">
            <v>418</v>
          </cell>
          <cell r="G1761" t="str">
            <v>Судијски додатак.</v>
          </cell>
          <cell r="J1761">
            <v>0</v>
          </cell>
        </row>
        <row r="1762">
          <cell r="F1762">
            <v>421</v>
          </cell>
          <cell r="G1762" t="str">
            <v>Стални трошкови</v>
          </cell>
          <cell r="J1762">
            <v>0</v>
          </cell>
        </row>
        <row r="1763">
          <cell r="F1763">
            <v>422</v>
          </cell>
          <cell r="G1763" t="str">
            <v>Трошкови путовања</v>
          </cell>
          <cell r="J1763">
            <v>0</v>
          </cell>
        </row>
        <row r="1764">
          <cell r="F1764">
            <v>423</v>
          </cell>
          <cell r="G1764" t="str">
            <v>Услуге по уговору</v>
          </cell>
          <cell r="J1764">
            <v>0</v>
          </cell>
        </row>
        <row r="1765">
          <cell r="F1765">
            <v>424</v>
          </cell>
          <cell r="G1765" t="str">
            <v>Специјализоване услуге</v>
          </cell>
          <cell r="J1765">
            <v>0</v>
          </cell>
        </row>
        <row r="1766">
          <cell r="F1766">
            <v>425</v>
          </cell>
          <cell r="G1766" t="str">
            <v>Текуће поправке и одржавање</v>
          </cell>
          <cell r="J1766">
            <v>0</v>
          </cell>
        </row>
        <row r="1767">
          <cell r="F1767">
            <v>426</v>
          </cell>
          <cell r="G1767" t="str">
            <v>Материјал</v>
          </cell>
          <cell r="J1767">
            <v>0</v>
          </cell>
        </row>
        <row r="1768">
          <cell r="F1768">
            <v>431</v>
          </cell>
          <cell r="G1768" t="str">
            <v>Амортизација некретнина и опреме</v>
          </cell>
          <cell r="J1768">
            <v>0</v>
          </cell>
        </row>
        <row r="1769">
          <cell r="F1769">
            <v>432</v>
          </cell>
          <cell r="G1769" t="str">
            <v>Амортизација култивисане имовине</v>
          </cell>
          <cell r="J1769">
            <v>0</v>
          </cell>
        </row>
        <row r="1770">
          <cell r="F1770">
            <v>433</v>
          </cell>
          <cell r="G1770" t="str">
            <v>Употреба драгоцености</v>
          </cell>
          <cell r="J1770">
            <v>0</v>
          </cell>
        </row>
        <row r="1771">
          <cell r="F1771">
            <v>434</v>
          </cell>
          <cell r="G1771" t="str">
            <v>Употреба природне имовине</v>
          </cell>
          <cell r="J1771">
            <v>0</v>
          </cell>
        </row>
        <row r="1772">
          <cell r="F1772">
            <v>435</v>
          </cell>
          <cell r="G1772" t="str">
            <v>Амортизација нематеријалне имовине</v>
          </cell>
          <cell r="J1772">
            <v>0</v>
          </cell>
        </row>
        <row r="1773">
          <cell r="F1773">
            <v>441</v>
          </cell>
          <cell r="G1773" t="str">
            <v>Отплата домаћих камата</v>
          </cell>
          <cell r="J1773">
            <v>0</v>
          </cell>
        </row>
        <row r="1774">
          <cell r="F1774">
            <v>442</v>
          </cell>
          <cell r="G1774" t="str">
            <v>Отплата страних камата</v>
          </cell>
          <cell r="J1774">
            <v>0</v>
          </cell>
        </row>
        <row r="1775">
          <cell r="F1775">
            <v>443</v>
          </cell>
          <cell r="G1775" t="str">
            <v>Отплата камата по гаранцијама</v>
          </cell>
          <cell r="J1775">
            <v>0</v>
          </cell>
        </row>
        <row r="1776">
          <cell r="F1776">
            <v>444</v>
          </cell>
          <cell r="G1776" t="str">
            <v>Пратећи трошкови задуживања</v>
          </cell>
          <cell r="J1776">
            <v>0</v>
          </cell>
        </row>
        <row r="1777">
          <cell r="F1777">
            <v>4511</v>
          </cell>
          <cell r="G177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777">
            <v>0</v>
          </cell>
        </row>
        <row r="1778">
          <cell r="F1778">
            <v>4512</v>
          </cell>
          <cell r="G177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778">
            <v>0</v>
          </cell>
        </row>
        <row r="1779">
          <cell r="F1779">
            <v>452</v>
          </cell>
          <cell r="G1779" t="str">
            <v>Субвенције приватним финансијским институцијама</v>
          </cell>
          <cell r="J1779">
            <v>0</v>
          </cell>
        </row>
        <row r="1780">
          <cell r="F1780">
            <v>453</v>
          </cell>
          <cell r="G1780" t="str">
            <v>Субвенције јавним финансијским институцијама</v>
          </cell>
          <cell r="J1780">
            <v>0</v>
          </cell>
        </row>
        <row r="1781">
          <cell r="F1781">
            <v>454</v>
          </cell>
          <cell r="G1781" t="str">
            <v>Субвенције приватним предузећима</v>
          </cell>
          <cell r="J1781">
            <v>0</v>
          </cell>
        </row>
        <row r="1782">
          <cell r="F1782">
            <v>461</v>
          </cell>
          <cell r="G1782" t="str">
            <v>Донације страним владама</v>
          </cell>
          <cell r="J1782">
            <v>0</v>
          </cell>
        </row>
        <row r="1783">
          <cell r="F1783">
            <v>462</v>
          </cell>
          <cell r="G1783" t="str">
            <v>Донације и дотације међународним организацијама</v>
          </cell>
          <cell r="J1783">
            <v>0</v>
          </cell>
        </row>
        <row r="1784">
          <cell r="F1784">
            <v>4631</v>
          </cell>
          <cell r="G1784" t="str">
            <v>Текући трансфери осталим нивоима власти</v>
          </cell>
          <cell r="J1784">
            <v>0</v>
          </cell>
        </row>
        <row r="1785">
          <cell r="F1785">
            <v>4632</v>
          </cell>
          <cell r="G1785" t="str">
            <v>Капитални трансфери осталим нивоима власти</v>
          </cell>
          <cell r="J1785">
            <v>0</v>
          </cell>
        </row>
        <row r="1786">
          <cell r="F1786">
            <v>464</v>
          </cell>
          <cell r="G1786" t="str">
            <v>Дотације организацијама обавезног социјалног осигурања</v>
          </cell>
          <cell r="J1786">
            <v>0</v>
          </cell>
        </row>
        <row r="1787">
          <cell r="F1787">
            <v>465</v>
          </cell>
          <cell r="G1787" t="str">
            <v>Остале донације, дотације и трансфери</v>
          </cell>
          <cell r="J1787">
            <v>0</v>
          </cell>
        </row>
        <row r="1788">
          <cell r="F1788">
            <v>472</v>
          </cell>
          <cell r="G1788" t="str">
            <v>Накнаде за социјалну заштиту из буџета</v>
          </cell>
          <cell r="J1788">
            <v>0</v>
          </cell>
        </row>
        <row r="1789">
          <cell r="F1789">
            <v>481</v>
          </cell>
          <cell r="G1789" t="str">
            <v>Дотације невладиним организацијама</v>
          </cell>
          <cell r="J1789">
            <v>0</v>
          </cell>
        </row>
        <row r="1790">
          <cell r="F1790">
            <v>482</v>
          </cell>
          <cell r="G1790" t="str">
            <v>Порези, обавезне таксе, казне и пенали</v>
          </cell>
          <cell r="J1790">
            <v>0</v>
          </cell>
        </row>
        <row r="1791">
          <cell r="F1791">
            <v>483</v>
          </cell>
          <cell r="G1791" t="str">
            <v>Новчане казне и пенали по решењу судова</v>
          </cell>
          <cell r="J1791">
            <v>0</v>
          </cell>
        </row>
        <row r="1792">
          <cell r="F1792">
            <v>484</v>
          </cell>
          <cell r="G1792" t="str">
            <v>Накнада штете за повреде или штету насталу услед елементарних непогода или других природних узрока</v>
          </cell>
          <cell r="J1792">
            <v>0</v>
          </cell>
        </row>
        <row r="1793">
          <cell r="F1793">
            <v>485</v>
          </cell>
          <cell r="G1793" t="str">
            <v>Накнада штете за повреде или штету нанету од стране државних органа</v>
          </cell>
          <cell r="J1793">
            <v>0</v>
          </cell>
        </row>
        <row r="1794">
          <cell r="F1794">
            <v>489</v>
          </cell>
          <cell r="G1794" t="str">
            <v>Расходи који се финансирају из средстава за реализацију националног инвестиционог плана</v>
          </cell>
          <cell r="J1794">
            <v>0</v>
          </cell>
        </row>
        <row r="1795">
          <cell r="F1795">
            <v>494</v>
          </cell>
          <cell r="G1795" t="str">
            <v>Административни трансфери из буџета - Текући расходи</v>
          </cell>
          <cell r="J1795">
            <v>0</v>
          </cell>
        </row>
        <row r="1796">
          <cell r="F1796">
            <v>495</v>
          </cell>
          <cell r="G1796" t="str">
            <v>Административни трансфери из буџета - Издаци за нефинансијску имовину</v>
          </cell>
          <cell r="J1796">
            <v>0</v>
          </cell>
        </row>
        <row r="1797">
          <cell r="F1797">
            <v>496</v>
          </cell>
          <cell r="G1797" t="str">
            <v>Административни трансфери из буџета - Издаци за отплату главнице и набавку финансијске имовине</v>
          </cell>
          <cell r="J1797">
            <v>0</v>
          </cell>
        </row>
        <row r="1798">
          <cell r="F1798">
            <v>499</v>
          </cell>
          <cell r="G1798" t="str">
            <v>Административни трансфери из буџета - Средства резерве</v>
          </cell>
          <cell r="J1798">
            <v>0</v>
          </cell>
        </row>
        <row r="1799">
          <cell r="F1799">
            <v>511</v>
          </cell>
          <cell r="G1799" t="str">
            <v>Зграде и грађевински објекти</v>
          </cell>
          <cell r="J1799">
            <v>0</v>
          </cell>
        </row>
        <row r="1800">
          <cell r="F1800">
            <v>512</v>
          </cell>
          <cell r="G1800" t="str">
            <v>Машине и опрема</v>
          </cell>
          <cell r="J1800">
            <v>0</v>
          </cell>
        </row>
        <row r="1801">
          <cell r="F1801">
            <v>513</v>
          </cell>
          <cell r="G1801" t="str">
            <v>Остале некретнине и опрема</v>
          </cell>
          <cell r="J1801">
            <v>0</v>
          </cell>
        </row>
        <row r="1802">
          <cell r="F1802">
            <v>514</v>
          </cell>
          <cell r="G1802" t="str">
            <v>Култивисана имовина</v>
          </cell>
          <cell r="J1802">
            <v>0</v>
          </cell>
        </row>
        <row r="1803">
          <cell r="F1803">
            <v>515</v>
          </cell>
          <cell r="G1803" t="str">
            <v>Нематеријална имовина</v>
          </cell>
          <cell r="J1803">
            <v>0</v>
          </cell>
        </row>
        <row r="1804">
          <cell r="F1804">
            <v>521</v>
          </cell>
          <cell r="G1804" t="str">
            <v>Робне резерве</v>
          </cell>
          <cell r="J1804">
            <v>0</v>
          </cell>
        </row>
        <row r="1805">
          <cell r="F1805">
            <v>522</v>
          </cell>
          <cell r="G1805" t="str">
            <v>Залихе производње</v>
          </cell>
          <cell r="J1805">
            <v>0</v>
          </cell>
        </row>
        <row r="1806">
          <cell r="F1806">
            <v>523</v>
          </cell>
          <cell r="G1806" t="str">
            <v>Залихе робе за даљу продају</v>
          </cell>
          <cell r="J1806">
            <v>0</v>
          </cell>
        </row>
        <row r="1807">
          <cell r="F1807">
            <v>531</v>
          </cell>
          <cell r="G1807" t="str">
            <v>Драгоцености</v>
          </cell>
          <cell r="J1807">
            <v>0</v>
          </cell>
        </row>
        <row r="1808">
          <cell r="F1808">
            <v>541</v>
          </cell>
          <cell r="G1808" t="str">
            <v>Земљиште</v>
          </cell>
          <cell r="J1808">
            <v>0</v>
          </cell>
        </row>
        <row r="1809">
          <cell r="F1809">
            <v>542</v>
          </cell>
          <cell r="G1809" t="str">
            <v>Рудна богатства</v>
          </cell>
          <cell r="J1809">
            <v>0</v>
          </cell>
        </row>
        <row r="1810">
          <cell r="F1810">
            <v>543</v>
          </cell>
          <cell r="G1810" t="str">
            <v>Шуме и воде</v>
          </cell>
          <cell r="J1810">
            <v>0</v>
          </cell>
        </row>
        <row r="1811">
          <cell r="F1811">
            <v>551</v>
          </cell>
          <cell r="G1811" t="str">
            <v>Нефинансијска имовина која се финансира из средстава за реализацију националног инвестиционог плана</v>
          </cell>
          <cell r="J1811">
            <v>0</v>
          </cell>
        </row>
        <row r="1812">
          <cell r="F1812">
            <v>611</v>
          </cell>
          <cell r="G1812" t="str">
            <v>Отплата главнице домаћим кредиторима</v>
          </cell>
          <cell r="J1812">
            <v>0</v>
          </cell>
        </row>
        <row r="1813">
          <cell r="F1813">
            <v>620</v>
          </cell>
          <cell r="G1813" t="str">
            <v>Набавка финансијске имовине</v>
          </cell>
          <cell r="J1813">
            <v>0</v>
          </cell>
        </row>
        <row r="1814">
          <cell r="G1814" t="str">
            <v>Извори финансирања за функцију 090:</v>
          </cell>
        </row>
        <row r="1815">
          <cell r="F1815" t="str">
            <v>01</v>
          </cell>
          <cell r="G1815" t="str">
            <v>Приходи из буџета</v>
          </cell>
          <cell r="H1815">
            <v>0</v>
          </cell>
          <cell r="J1815">
            <v>0</v>
          </cell>
        </row>
        <row r="1816">
          <cell r="F1816" t="str">
            <v>02</v>
          </cell>
          <cell r="G1816" t="str">
            <v>Трансфери између корисника на истом нивоу</v>
          </cell>
          <cell r="J1816">
            <v>0</v>
          </cell>
        </row>
        <row r="1817">
          <cell r="F1817" t="str">
            <v>03</v>
          </cell>
          <cell r="G1817" t="str">
            <v>Социјални доприноси</v>
          </cell>
          <cell r="J1817">
            <v>0</v>
          </cell>
        </row>
        <row r="1818">
          <cell r="F1818" t="str">
            <v>04</v>
          </cell>
          <cell r="G1818" t="str">
            <v>Сопствени приходи буџетских корисника</v>
          </cell>
          <cell r="J1818">
            <v>0</v>
          </cell>
        </row>
        <row r="1819">
          <cell r="F1819" t="str">
            <v>05</v>
          </cell>
          <cell r="G1819" t="str">
            <v>Донације од иностраних земаља</v>
          </cell>
          <cell r="J1819">
            <v>0</v>
          </cell>
        </row>
        <row r="1820">
          <cell r="F1820" t="str">
            <v>06</v>
          </cell>
          <cell r="G1820" t="str">
            <v>Донације од међународних организација</v>
          </cell>
          <cell r="J1820">
            <v>0</v>
          </cell>
        </row>
        <row r="1821">
          <cell r="F1821" t="str">
            <v>07</v>
          </cell>
          <cell r="G1821" t="str">
            <v>Донације од осталих нивоа власти</v>
          </cell>
          <cell r="J1821">
            <v>0</v>
          </cell>
        </row>
        <row r="1822">
          <cell r="F1822" t="str">
            <v>08</v>
          </cell>
          <cell r="G1822" t="str">
            <v>Донације од невладиних организација и појединаца</v>
          </cell>
          <cell r="J1822">
            <v>0</v>
          </cell>
        </row>
        <row r="1823">
          <cell r="F1823" t="str">
            <v>09</v>
          </cell>
          <cell r="G1823" t="str">
            <v>Примања од продаје нефинансијске имовине</v>
          </cell>
          <cell r="J1823">
            <v>0</v>
          </cell>
        </row>
        <row r="1824">
          <cell r="F1824" t="str">
            <v>10</v>
          </cell>
          <cell r="G1824" t="str">
            <v>Примања од домаћих задуживања</v>
          </cell>
          <cell r="J1824">
            <v>0</v>
          </cell>
        </row>
        <row r="1825">
          <cell r="F1825" t="str">
            <v>11</v>
          </cell>
          <cell r="G1825" t="str">
            <v>Примања од иностраних задуживања</v>
          </cell>
          <cell r="J1825">
            <v>0</v>
          </cell>
        </row>
        <row r="1826">
          <cell r="F1826" t="str">
            <v>12</v>
          </cell>
          <cell r="G1826" t="str">
            <v>Примања од отплате датих кредита и продаје финансијске имовине</v>
          </cell>
          <cell r="J1826">
            <v>0</v>
          </cell>
        </row>
        <row r="1827">
          <cell r="F1827" t="str">
            <v>13</v>
          </cell>
          <cell r="G1827" t="str">
            <v>Нераспоређени вишак прихода из ранијих година</v>
          </cell>
          <cell r="J1827">
            <v>0</v>
          </cell>
        </row>
        <row r="1828">
          <cell r="F1828" t="str">
            <v>14</v>
          </cell>
          <cell r="G1828" t="str">
            <v>Неутрошена средства од приватизације из претходних година</v>
          </cell>
          <cell r="J1828">
            <v>0</v>
          </cell>
        </row>
        <row r="1829">
          <cell r="F1829" t="str">
            <v>15</v>
          </cell>
          <cell r="G1829" t="str">
            <v>Неутрошена средства донација из претходних година</v>
          </cell>
          <cell r="J1829">
            <v>0</v>
          </cell>
        </row>
        <row r="1830">
          <cell r="F1830" t="str">
            <v>16</v>
          </cell>
          <cell r="G1830" t="str">
            <v>Родитељски динар за ваннаставне активности</v>
          </cell>
          <cell r="J1830">
            <v>0</v>
          </cell>
        </row>
        <row r="1831">
          <cell r="G1831" t="str">
            <v>Функција 090:</v>
          </cell>
          <cell r="H1831">
            <v>0</v>
          </cell>
          <cell r="I1831">
            <v>0</v>
          </cell>
          <cell r="J1831">
            <v>0</v>
          </cell>
        </row>
        <row r="1832">
          <cell r="G1832" t="str">
            <v>Извори финансирања за Програмску активност 0901-0005:</v>
          </cell>
        </row>
        <row r="1833">
          <cell r="F1833" t="str">
            <v>01</v>
          </cell>
          <cell r="G1833" t="str">
            <v>Приходи из буџета</v>
          </cell>
          <cell r="H1833">
            <v>0</v>
          </cell>
          <cell r="J1833">
            <v>0</v>
          </cell>
        </row>
        <row r="1834">
          <cell r="F1834" t="str">
            <v>02</v>
          </cell>
          <cell r="G1834" t="str">
            <v>Трансфери између корисника на истом нивоу</v>
          </cell>
          <cell r="J1834">
            <v>0</v>
          </cell>
        </row>
        <row r="1835">
          <cell r="F1835" t="str">
            <v>03</v>
          </cell>
          <cell r="G1835" t="str">
            <v>Социјални доприноси</v>
          </cell>
          <cell r="J1835">
            <v>0</v>
          </cell>
        </row>
        <row r="1836">
          <cell r="F1836" t="str">
            <v>04</v>
          </cell>
          <cell r="G1836" t="str">
            <v>Сопствени приходи буџетских корисника</v>
          </cell>
          <cell r="J1836">
            <v>0</v>
          </cell>
        </row>
        <row r="1837">
          <cell r="F1837" t="str">
            <v>05</v>
          </cell>
          <cell r="G1837" t="str">
            <v>Донације од иностраних земаља</v>
          </cell>
          <cell r="J1837">
            <v>0</v>
          </cell>
        </row>
        <row r="1838">
          <cell r="F1838" t="str">
            <v>06</v>
          </cell>
          <cell r="G1838" t="str">
            <v>Донације од међународних организација</v>
          </cell>
          <cell r="J1838">
            <v>0</v>
          </cell>
        </row>
        <row r="1839">
          <cell r="F1839" t="str">
            <v>07</v>
          </cell>
          <cell r="G1839" t="str">
            <v>Донације од осталих нивоа власти</v>
          </cell>
          <cell r="J1839">
            <v>0</v>
          </cell>
        </row>
        <row r="1840">
          <cell r="F1840" t="str">
            <v>08</v>
          </cell>
          <cell r="G1840" t="str">
            <v>Донације од невладиних организација и појединаца</v>
          </cell>
          <cell r="J1840">
            <v>0</v>
          </cell>
        </row>
        <row r="1841">
          <cell r="F1841" t="str">
            <v>09</v>
          </cell>
          <cell r="G1841" t="str">
            <v>Примања од продаје нефинансијске имовине</v>
          </cell>
          <cell r="J1841">
            <v>0</v>
          </cell>
        </row>
        <row r="1842">
          <cell r="F1842" t="str">
            <v>10</v>
          </cell>
          <cell r="G1842" t="str">
            <v>Примања од домаћих задуживања</v>
          </cell>
          <cell r="J1842">
            <v>0</v>
          </cell>
        </row>
        <row r="1843">
          <cell r="F1843" t="str">
            <v>11</v>
          </cell>
          <cell r="G1843" t="str">
            <v>Примања од иностраних задуживања</v>
          </cell>
          <cell r="J1843">
            <v>0</v>
          </cell>
        </row>
        <row r="1844">
          <cell r="F1844" t="str">
            <v>12</v>
          </cell>
          <cell r="G1844" t="str">
            <v>Примања од отплате датих кредита и продаје финансијске имовине</v>
          </cell>
          <cell r="J1844">
            <v>0</v>
          </cell>
        </row>
        <row r="1845">
          <cell r="F1845" t="str">
            <v>13</v>
          </cell>
          <cell r="G1845" t="str">
            <v>Нераспоређени вишак прихода из ранијих година</v>
          </cell>
          <cell r="J1845">
            <v>0</v>
          </cell>
        </row>
        <row r="1846">
          <cell r="F1846" t="str">
            <v>14</v>
          </cell>
          <cell r="G1846" t="str">
            <v>Неутрошена средства од приватизације из претходних година</v>
          </cell>
          <cell r="J1846">
            <v>0</v>
          </cell>
        </row>
        <row r="1847">
          <cell r="F1847" t="str">
            <v>15</v>
          </cell>
          <cell r="G1847" t="str">
            <v>Неутрошена средства донација из претходних година</v>
          </cell>
          <cell r="J1847">
            <v>0</v>
          </cell>
        </row>
        <row r="1848">
          <cell r="F1848" t="str">
            <v>16</v>
          </cell>
          <cell r="G1848" t="str">
            <v>Родитељски динар за ваннаставне активности</v>
          </cell>
          <cell r="J1848">
            <v>0</v>
          </cell>
        </row>
        <row r="1849">
          <cell r="G1849" t="str">
            <v>Свега за Програмску активност 0901-0005:</v>
          </cell>
          <cell r="H1849">
            <v>0</v>
          </cell>
          <cell r="I1849">
            <v>0</v>
          </cell>
          <cell r="J1849">
            <v>0</v>
          </cell>
        </row>
        <row r="1851">
          <cell r="G1851" t="str">
            <v>Извори финансирања за Програм 11:</v>
          </cell>
        </row>
        <row r="1852">
          <cell r="F1852" t="str">
            <v>01</v>
          </cell>
          <cell r="G1852" t="str">
            <v>Приходи из буџета</v>
          </cell>
          <cell r="H1852">
            <v>0</v>
          </cell>
          <cell r="J1852">
            <v>0</v>
          </cell>
        </row>
        <row r="1853">
          <cell r="F1853" t="str">
            <v>02</v>
          </cell>
          <cell r="G1853" t="str">
            <v>Трансфери између корисника на истом нивоу</v>
          </cell>
          <cell r="J1853">
            <v>0</v>
          </cell>
        </row>
        <row r="1854">
          <cell r="F1854" t="str">
            <v>03</v>
          </cell>
          <cell r="G1854" t="str">
            <v>Социјални доприноси</v>
          </cell>
          <cell r="J1854">
            <v>0</v>
          </cell>
        </row>
        <row r="1855">
          <cell r="F1855" t="str">
            <v>04</v>
          </cell>
          <cell r="G1855" t="str">
            <v>Сопствени приходи буџетских корисника</v>
          </cell>
          <cell r="J1855">
            <v>0</v>
          </cell>
        </row>
        <row r="1856">
          <cell r="F1856" t="str">
            <v>05</v>
          </cell>
          <cell r="G1856" t="str">
            <v>Донације од иностраних земаља</v>
          </cell>
          <cell r="J1856">
            <v>0</v>
          </cell>
        </row>
        <row r="1857">
          <cell r="F1857" t="str">
            <v>06</v>
          </cell>
          <cell r="G1857" t="str">
            <v>Донације од међународних организација</v>
          </cell>
          <cell r="J1857">
            <v>0</v>
          </cell>
        </row>
        <row r="1858">
          <cell r="F1858" t="str">
            <v>07</v>
          </cell>
          <cell r="G1858" t="str">
            <v>Донације од осталих нивоа власти</v>
          </cell>
          <cell r="J1858">
            <v>0</v>
          </cell>
        </row>
        <row r="1859">
          <cell r="F1859" t="str">
            <v>08</v>
          </cell>
          <cell r="G1859" t="str">
            <v>Донације од невладиних организација и појединаца</v>
          </cell>
          <cell r="J1859">
            <v>0</v>
          </cell>
        </row>
        <row r="1860">
          <cell r="F1860" t="str">
            <v>09</v>
          </cell>
          <cell r="G1860" t="str">
            <v>Примања од продаје нефинансијске имовине</v>
          </cell>
          <cell r="J1860">
            <v>0</v>
          </cell>
        </row>
        <row r="1861">
          <cell r="F1861" t="str">
            <v>10</v>
          </cell>
          <cell r="G1861" t="str">
            <v>Примања од домаћих задуживања</v>
          </cell>
          <cell r="J1861">
            <v>0</v>
          </cell>
        </row>
        <row r="1862">
          <cell r="F1862" t="str">
            <v>11</v>
          </cell>
          <cell r="G1862" t="str">
            <v>Примања од иностраних задуживања</v>
          </cell>
          <cell r="J1862">
            <v>0</v>
          </cell>
        </row>
        <row r="1863">
          <cell r="F1863" t="str">
            <v>12</v>
          </cell>
          <cell r="G1863" t="str">
            <v>Примања од отплате датих кредита и продаје финансијске имовине</v>
          </cell>
          <cell r="J1863">
            <v>0</v>
          </cell>
        </row>
        <row r="1864">
          <cell r="F1864" t="str">
            <v>13</v>
          </cell>
          <cell r="G1864" t="str">
            <v>Нераспоређени вишак прихода из ранијих година</v>
          </cell>
          <cell r="J1864">
            <v>0</v>
          </cell>
        </row>
        <row r="1865">
          <cell r="F1865" t="str">
            <v>14</v>
          </cell>
          <cell r="G1865" t="str">
            <v>Неутрошена средства од приватизације из претходних година</v>
          </cell>
          <cell r="J1865">
            <v>0</v>
          </cell>
        </row>
        <row r="1866">
          <cell r="F1866" t="str">
            <v>15</v>
          </cell>
          <cell r="G1866" t="str">
            <v>Неутрошена средства донација из претходних година</v>
          </cell>
          <cell r="J1866">
            <v>0</v>
          </cell>
        </row>
        <row r="1867">
          <cell r="F1867" t="str">
            <v>16</v>
          </cell>
          <cell r="G1867" t="str">
            <v>Родитељски динар за ваннаставне активности</v>
          </cell>
          <cell r="J1867">
            <v>0</v>
          </cell>
        </row>
        <row r="1868">
          <cell r="G1868" t="str">
            <v>Свега за Програм 11:</v>
          </cell>
          <cell r="H1868">
            <v>0</v>
          </cell>
          <cell r="I1868">
            <v>0</v>
          </cell>
          <cell r="J1868">
            <v>0</v>
          </cell>
        </row>
        <row r="1871">
          <cell r="C1871" t="str">
            <v>1801</v>
          </cell>
          <cell r="G1871" t="str">
            <v>ПРОГРАМ 12: ПРИМАРНА ЗДРАВСТВЕНА ЗАШТИТА</v>
          </cell>
        </row>
        <row r="1872">
          <cell r="C1872" t="str">
            <v>1801-0001</v>
          </cell>
          <cell r="G1872" t="str">
            <v>Функционисање установа примарне здравствене заштите</v>
          </cell>
        </row>
        <row r="1873">
          <cell r="D1873" t="str">
            <v>740</v>
          </cell>
          <cell r="G1873" t="str">
            <v>Услуге јавног здравства</v>
          </cell>
        </row>
        <row r="1874">
          <cell r="F1874">
            <v>411</v>
          </cell>
          <cell r="G1874" t="str">
            <v>Плате, додаци и накнаде запослених (зараде)</v>
          </cell>
          <cell r="J1874">
            <v>0</v>
          </cell>
        </row>
        <row r="1875">
          <cell r="F1875">
            <v>412</v>
          </cell>
          <cell r="G1875" t="str">
            <v>Социјални доприноси на терет послодавца</v>
          </cell>
          <cell r="J1875">
            <v>0</v>
          </cell>
        </row>
        <row r="1876">
          <cell r="F1876">
            <v>413</v>
          </cell>
          <cell r="G1876" t="str">
            <v>Накнаде у натури</v>
          </cell>
          <cell r="J1876">
            <v>0</v>
          </cell>
        </row>
        <row r="1877">
          <cell r="F1877">
            <v>414</v>
          </cell>
          <cell r="G1877" t="str">
            <v>Социјална давања запосленима</v>
          </cell>
          <cell r="J1877">
            <v>0</v>
          </cell>
        </row>
        <row r="1878">
          <cell r="F1878">
            <v>415</v>
          </cell>
          <cell r="G1878" t="str">
            <v>Накнаде трошкова за запослене</v>
          </cell>
          <cell r="J1878">
            <v>0</v>
          </cell>
        </row>
        <row r="1879">
          <cell r="F1879">
            <v>416</v>
          </cell>
          <cell r="G1879" t="str">
            <v>Награде запосленима и остали посебни расходи</v>
          </cell>
          <cell r="J1879">
            <v>0</v>
          </cell>
        </row>
        <row r="1880">
          <cell r="F1880">
            <v>417</v>
          </cell>
          <cell r="G1880" t="str">
            <v>Посланички додатак</v>
          </cell>
          <cell r="J1880">
            <v>0</v>
          </cell>
        </row>
        <row r="1881">
          <cell r="F1881">
            <v>418</v>
          </cell>
          <cell r="G1881" t="str">
            <v>Судијски додатак.</v>
          </cell>
          <cell r="J1881">
            <v>0</v>
          </cell>
        </row>
        <row r="1882">
          <cell r="F1882">
            <v>421</v>
          </cell>
          <cell r="G1882" t="str">
            <v>Стални трошкови</v>
          </cell>
          <cell r="J1882">
            <v>0</v>
          </cell>
        </row>
        <row r="1883">
          <cell r="F1883">
            <v>422</v>
          </cell>
          <cell r="G1883" t="str">
            <v>Трошкови путовања</v>
          </cell>
          <cell r="J1883">
            <v>0</v>
          </cell>
        </row>
        <row r="1884">
          <cell r="F1884">
            <v>423</v>
          </cell>
          <cell r="G1884" t="str">
            <v>Услуге по уговору</v>
          </cell>
          <cell r="J1884">
            <v>0</v>
          </cell>
        </row>
        <row r="1885">
          <cell r="F1885">
            <v>424</v>
          </cell>
          <cell r="G1885" t="str">
            <v>Специјализоване услуге</v>
          </cell>
          <cell r="J1885">
            <v>0</v>
          </cell>
        </row>
        <row r="1886">
          <cell r="F1886">
            <v>425</v>
          </cell>
          <cell r="G1886" t="str">
            <v>Текуће поправке и одржавање</v>
          </cell>
          <cell r="J1886">
            <v>0</v>
          </cell>
        </row>
        <row r="1887">
          <cell r="F1887">
            <v>426</v>
          </cell>
          <cell r="G1887" t="str">
            <v>Материјал</v>
          </cell>
          <cell r="J1887">
            <v>0</v>
          </cell>
        </row>
        <row r="1888">
          <cell r="F1888">
            <v>431</v>
          </cell>
          <cell r="G1888" t="str">
            <v>Амортизација некретнина и опреме</v>
          </cell>
          <cell r="J1888">
            <v>0</v>
          </cell>
        </row>
        <row r="1889">
          <cell r="F1889">
            <v>432</v>
          </cell>
          <cell r="G1889" t="str">
            <v>Амортизација култивисане имовине</v>
          </cell>
          <cell r="J1889">
            <v>0</v>
          </cell>
        </row>
        <row r="1890">
          <cell r="F1890">
            <v>433</v>
          </cell>
          <cell r="G1890" t="str">
            <v>Употреба драгоцености</v>
          </cell>
          <cell r="J1890">
            <v>0</v>
          </cell>
        </row>
        <row r="1891">
          <cell r="F1891">
            <v>434</v>
          </cell>
          <cell r="G1891" t="str">
            <v>Употреба природне имовине</v>
          </cell>
          <cell r="J1891">
            <v>0</v>
          </cell>
        </row>
        <row r="1892">
          <cell r="F1892">
            <v>435</v>
          </cell>
          <cell r="G1892" t="str">
            <v>Амортизација нематеријалне имовине</v>
          </cell>
          <cell r="J1892">
            <v>0</v>
          </cell>
        </row>
        <row r="1893">
          <cell r="F1893">
            <v>441</v>
          </cell>
          <cell r="G1893" t="str">
            <v>Отплата домаћих камата</v>
          </cell>
          <cell r="J1893">
            <v>0</v>
          </cell>
        </row>
        <row r="1894">
          <cell r="F1894">
            <v>442</v>
          </cell>
          <cell r="G1894" t="str">
            <v>Отплата страних камата</v>
          </cell>
          <cell r="J1894">
            <v>0</v>
          </cell>
        </row>
        <row r="1895">
          <cell r="F1895">
            <v>443</v>
          </cell>
          <cell r="G1895" t="str">
            <v>Отплата камата по гаранцијама</v>
          </cell>
          <cell r="J1895">
            <v>0</v>
          </cell>
        </row>
        <row r="1896">
          <cell r="F1896">
            <v>444</v>
          </cell>
          <cell r="G1896" t="str">
            <v>Пратећи трошкови задуживања</v>
          </cell>
          <cell r="J1896">
            <v>0</v>
          </cell>
        </row>
        <row r="1897">
          <cell r="F1897">
            <v>4511</v>
          </cell>
          <cell r="G189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897">
            <v>0</v>
          </cell>
        </row>
        <row r="1898">
          <cell r="F1898">
            <v>4512</v>
          </cell>
          <cell r="G189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898">
            <v>0</v>
          </cell>
        </row>
        <row r="1899">
          <cell r="F1899">
            <v>452</v>
          </cell>
          <cell r="G1899" t="str">
            <v>Субвенције приватним финансијским институцијама</v>
          </cell>
          <cell r="J1899">
            <v>0</v>
          </cell>
        </row>
        <row r="1900">
          <cell r="F1900">
            <v>453</v>
          </cell>
          <cell r="G1900" t="str">
            <v>Субвенције јавним финансијским институцијама</v>
          </cell>
          <cell r="J1900">
            <v>0</v>
          </cell>
        </row>
        <row r="1901">
          <cell r="F1901">
            <v>454</v>
          </cell>
          <cell r="G1901" t="str">
            <v>Субвенције приватним предузећима</v>
          </cell>
          <cell r="J1901">
            <v>0</v>
          </cell>
        </row>
        <row r="1902">
          <cell r="F1902">
            <v>461</v>
          </cell>
          <cell r="G1902" t="str">
            <v>Донације страним владама</v>
          </cell>
          <cell r="J1902">
            <v>0</v>
          </cell>
        </row>
        <row r="1903">
          <cell r="F1903">
            <v>462</v>
          </cell>
          <cell r="G1903" t="str">
            <v>Донације и дотације међународним организацијама</v>
          </cell>
          <cell r="J1903">
            <v>0</v>
          </cell>
        </row>
        <row r="1904">
          <cell r="F1904">
            <v>4631</v>
          </cell>
          <cell r="G1904" t="str">
            <v>Текући трансфери осталим нивоима власти</v>
          </cell>
          <cell r="J1904">
            <v>0</v>
          </cell>
        </row>
        <row r="1905">
          <cell r="F1905">
            <v>4632</v>
          </cell>
          <cell r="G1905" t="str">
            <v>Капитални трансфери осталим нивоима власти</v>
          </cell>
          <cell r="J1905">
            <v>0</v>
          </cell>
        </row>
        <row r="1906">
          <cell r="F1906">
            <v>464</v>
          </cell>
          <cell r="G1906" t="str">
            <v>Дотације организацијама обавезног социјалног осигурања</v>
          </cell>
          <cell r="J1906">
            <v>0</v>
          </cell>
        </row>
        <row r="1907">
          <cell r="F1907">
            <v>465</v>
          </cell>
          <cell r="G1907" t="str">
            <v>Остале донације, дотације и трансфери</v>
          </cell>
          <cell r="J1907">
            <v>0</v>
          </cell>
        </row>
        <row r="1908">
          <cell r="F1908">
            <v>472</v>
          </cell>
          <cell r="G1908" t="str">
            <v>Накнаде за социјалну заштиту из буџета</v>
          </cell>
          <cell r="J1908">
            <v>0</v>
          </cell>
        </row>
        <row r="1909">
          <cell r="F1909">
            <v>481</v>
          </cell>
          <cell r="G1909" t="str">
            <v>Дотације невладиним организацијама</v>
          </cell>
          <cell r="J1909">
            <v>0</v>
          </cell>
        </row>
        <row r="1910">
          <cell r="F1910">
            <v>482</v>
          </cell>
          <cell r="G1910" t="str">
            <v>Порези, обавезне таксе, казне и пенали</v>
          </cell>
          <cell r="J1910">
            <v>0</v>
          </cell>
        </row>
        <row r="1911">
          <cell r="F1911">
            <v>483</v>
          </cell>
          <cell r="G1911" t="str">
            <v>Новчане казне и пенали по решењу судова</v>
          </cell>
          <cell r="J1911">
            <v>0</v>
          </cell>
        </row>
        <row r="1912">
          <cell r="F1912">
            <v>484</v>
          </cell>
          <cell r="G1912" t="str">
            <v>Накнада штете за повреде или штету насталу услед елементарних непогода или других природних узрока</v>
          </cell>
          <cell r="J1912">
            <v>0</v>
          </cell>
        </row>
        <row r="1913">
          <cell r="F1913">
            <v>485</v>
          </cell>
          <cell r="G1913" t="str">
            <v>Накнада штете за повреде или штету нанету од стране државних органа</v>
          </cell>
          <cell r="J1913">
            <v>0</v>
          </cell>
        </row>
        <row r="1914">
          <cell r="F1914">
            <v>489</v>
          </cell>
          <cell r="G1914" t="str">
            <v>Расходи који се финансирају из средстава за реализацију националног инвестиционог плана</v>
          </cell>
          <cell r="J1914">
            <v>0</v>
          </cell>
        </row>
        <row r="1915">
          <cell r="F1915">
            <v>494</v>
          </cell>
          <cell r="G1915" t="str">
            <v>Административни трансфери из буџета - Текући расходи</v>
          </cell>
          <cell r="J1915">
            <v>0</v>
          </cell>
        </row>
        <row r="1916">
          <cell r="F1916">
            <v>495</v>
          </cell>
          <cell r="G1916" t="str">
            <v>Административни трансфери из буџета - Издаци за нефинансијску имовину</v>
          </cell>
          <cell r="J1916">
            <v>0</v>
          </cell>
        </row>
        <row r="1917">
          <cell r="F1917">
            <v>496</v>
          </cell>
          <cell r="G1917" t="str">
            <v>Административни трансфери из буџета - Издаци за отплату главнице и набавку финансијске имовине</v>
          </cell>
          <cell r="J1917">
            <v>0</v>
          </cell>
        </row>
        <row r="1918">
          <cell r="F1918">
            <v>499</v>
          </cell>
          <cell r="G1918" t="str">
            <v>Административни трансфери из буџета - Средства резерве</v>
          </cell>
          <cell r="J1918">
            <v>0</v>
          </cell>
        </row>
        <row r="1919">
          <cell r="F1919">
            <v>511</v>
          </cell>
          <cell r="G1919" t="str">
            <v>Зграде и грађевински објекти</v>
          </cell>
          <cell r="J1919">
            <v>0</v>
          </cell>
        </row>
        <row r="1920">
          <cell r="F1920">
            <v>512</v>
          </cell>
          <cell r="G1920" t="str">
            <v>Машине и опрема</v>
          </cell>
          <cell r="J1920">
            <v>0</v>
          </cell>
        </row>
        <row r="1921">
          <cell r="F1921">
            <v>513</v>
          </cell>
          <cell r="G1921" t="str">
            <v>Остале некретнине и опрема</v>
          </cell>
          <cell r="J1921">
            <v>0</v>
          </cell>
        </row>
        <row r="1922">
          <cell r="F1922">
            <v>514</v>
          </cell>
          <cell r="G1922" t="str">
            <v>Култивисана имовина</v>
          </cell>
          <cell r="J1922">
            <v>0</v>
          </cell>
        </row>
        <row r="1923">
          <cell r="F1923">
            <v>515</v>
          </cell>
          <cell r="G1923" t="str">
            <v>Нематеријална имовина</v>
          </cell>
          <cell r="J1923">
            <v>0</v>
          </cell>
        </row>
        <row r="1924">
          <cell r="F1924">
            <v>521</v>
          </cell>
          <cell r="G1924" t="str">
            <v>Робне резерве</v>
          </cell>
          <cell r="J1924">
            <v>0</v>
          </cell>
        </row>
        <row r="1925">
          <cell r="F1925">
            <v>522</v>
          </cell>
          <cell r="G1925" t="str">
            <v>Залихе производње</v>
          </cell>
          <cell r="J1925">
            <v>0</v>
          </cell>
        </row>
        <row r="1926">
          <cell r="F1926">
            <v>523</v>
          </cell>
          <cell r="G1926" t="str">
            <v>Залихе робе за даљу продају</v>
          </cell>
          <cell r="J1926">
            <v>0</v>
          </cell>
        </row>
        <row r="1927">
          <cell r="F1927">
            <v>531</v>
          </cell>
          <cell r="G1927" t="str">
            <v>Драгоцености</v>
          </cell>
          <cell r="J1927">
            <v>0</v>
          </cell>
        </row>
        <row r="1928">
          <cell r="F1928">
            <v>541</v>
          </cell>
          <cell r="G1928" t="str">
            <v>Земљиште</v>
          </cell>
          <cell r="J1928">
            <v>0</v>
          </cell>
        </row>
        <row r="1929">
          <cell r="F1929">
            <v>542</v>
          </cell>
          <cell r="G1929" t="str">
            <v>Рудна богатства</v>
          </cell>
          <cell r="J1929">
            <v>0</v>
          </cell>
        </row>
        <row r="1930">
          <cell r="F1930">
            <v>543</v>
          </cell>
          <cell r="G1930" t="str">
            <v>Шуме и воде</v>
          </cell>
          <cell r="J1930">
            <v>0</v>
          </cell>
        </row>
        <row r="1931">
          <cell r="F1931">
            <v>551</v>
          </cell>
          <cell r="G1931" t="str">
            <v>Нефинансијска имовина која се финансира из средстава за реализацију националног инвестиционог плана</v>
          </cell>
          <cell r="J1931">
            <v>0</v>
          </cell>
        </row>
        <row r="1932">
          <cell r="F1932">
            <v>611</v>
          </cell>
          <cell r="G1932" t="str">
            <v>Отплата главнице домаћим кредиторима</v>
          </cell>
          <cell r="J1932">
            <v>0</v>
          </cell>
        </row>
        <row r="1933">
          <cell r="F1933">
            <v>620</v>
          </cell>
          <cell r="G1933" t="str">
            <v>Набавка финансијске имовине</v>
          </cell>
          <cell r="J1933">
            <v>0</v>
          </cell>
        </row>
        <row r="1934">
          <cell r="G1934" t="str">
            <v>Извори финансирања за функцију 740:</v>
          </cell>
        </row>
        <row r="1935">
          <cell r="F1935" t="str">
            <v>01</v>
          </cell>
          <cell r="G1935" t="str">
            <v>Приходи из буџета</v>
          </cell>
          <cell r="H1935">
            <v>0</v>
          </cell>
          <cell r="J1935">
            <v>0</v>
          </cell>
        </row>
        <row r="1936">
          <cell r="F1936" t="str">
            <v>02</v>
          </cell>
          <cell r="G1936" t="str">
            <v>Трансфери између корисника на истом нивоу</v>
          </cell>
          <cell r="J1936">
            <v>0</v>
          </cell>
        </row>
        <row r="1937">
          <cell r="F1937" t="str">
            <v>03</v>
          </cell>
          <cell r="G1937" t="str">
            <v>Социјални доприноси</v>
          </cell>
          <cell r="J1937">
            <v>0</v>
          </cell>
        </row>
        <row r="1938">
          <cell r="F1938" t="str">
            <v>04</v>
          </cell>
          <cell r="G1938" t="str">
            <v>Сопствени приходи буџетских корисника</v>
          </cell>
          <cell r="J1938">
            <v>0</v>
          </cell>
        </row>
        <row r="1939">
          <cell r="F1939" t="str">
            <v>05</v>
          </cell>
          <cell r="G1939" t="str">
            <v>Донације од иностраних земаља</v>
          </cell>
          <cell r="J1939">
            <v>0</v>
          </cell>
        </row>
        <row r="1940">
          <cell r="F1940" t="str">
            <v>06</v>
          </cell>
          <cell r="G1940" t="str">
            <v>Донације од међународних организација</v>
          </cell>
          <cell r="J1940">
            <v>0</v>
          </cell>
        </row>
        <row r="1941">
          <cell r="F1941" t="str">
            <v>07</v>
          </cell>
          <cell r="G1941" t="str">
            <v>Донације од осталих нивоа власти</v>
          </cell>
          <cell r="J1941">
            <v>0</v>
          </cell>
        </row>
        <row r="1942">
          <cell r="F1942" t="str">
            <v>08</v>
          </cell>
          <cell r="G1942" t="str">
            <v>Донације од невладиних организација и појединаца</v>
          </cell>
          <cell r="J1942">
            <v>0</v>
          </cell>
        </row>
        <row r="1943">
          <cell r="F1943" t="str">
            <v>09</v>
          </cell>
          <cell r="G1943" t="str">
            <v>Примања од продаје нефинансијске имовине</v>
          </cell>
          <cell r="J1943">
            <v>0</v>
          </cell>
        </row>
        <row r="1944">
          <cell r="F1944" t="str">
            <v>10</v>
          </cell>
          <cell r="G1944" t="str">
            <v>Примања од домаћих задуживања</v>
          </cell>
          <cell r="J1944">
            <v>0</v>
          </cell>
        </row>
        <row r="1945">
          <cell r="F1945" t="str">
            <v>11</v>
          </cell>
          <cell r="G1945" t="str">
            <v>Примања од иностраних задуживања</v>
          </cell>
          <cell r="J1945">
            <v>0</v>
          </cell>
        </row>
        <row r="1946">
          <cell r="F1946" t="str">
            <v>12</v>
          </cell>
          <cell r="G1946" t="str">
            <v>Примања од отплате датих кредита и продаје финансијске имовине</v>
          </cell>
          <cell r="J1946">
            <v>0</v>
          </cell>
        </row>
        <row r="1947">
          <cell r="F1947" t="str">
            <v>13</v>
          </cell>
          <cell r="G1947" t="str">
            <v>Нераспоређени вишак прихода из ранијих година</v>
          </cell>
          <cell r="J1947">
            <v>0</v>
          </cell>
        </row>
        <row r="1948">
          <cell r="F1948" t="str">
            <v>14</v>
          </cell>
          <cell r="G1948" t="str">
            <v>Неутрошена средства од приватизације из претходних година</v>
          </cell>
          <cell r="J1948">
            <v>0</v>
          </cell>
        </row>
        <row r="1949">
          <cell r="F1949" t="str">
            <v>15</v>
          </cell>
          <cell r="G1949" t="str">
            <v>Неутрошена средства донација из претходних година</v>
          </cell>
          <cell r="J1949">
            <v>0</v>
          </cell>
        </row>
        <row r="1950">
          <cell r="F1950" t="str">
            <v>16</v>
          </cell>
          <cell r="G1950" t="str">
            <v>Родитељски динар за ваннаставне активности</v>
          </cell>
          <cell r="J1950">
            <v>0</v>
          </cell>
        </row>
        <row r="1951">
          <cell r="G1951" t="str">
            <v>Функција 740:</v>
          </cell>
          <cell r="H1951">
            <v>0</v>
          </cell>
          <cell r="I1951">
            <v>0</v>
          </cell>
          <cell r="J1951">
            <v>0</v>
          </cell>
        </row>
        <row r="1952">
          <cell r="G1952" t="str">
            <v>Извори финансирања за Програмску активност 1801-0001:</v>
          </cell>
        </row>
        <row r="1953">
          <cell r="F1953" t="str">
            <v>01</v>
          </cell>
          <cell r="G1953" t="str">
            <v>Приходи из буџета</v>
          </cell>
          <cell r="H1953">
            <v>0</v>
          </cell>
          <cell r="J1953">
            <v>0</v>
          </cell>
        </row>
        <row r="1954">
          <cell r="F1954" t="str">
            <v>02</v>
          </cell>
          <cell r="G1954" t="str">
            <v>Трансфери између корисника на истом нивоу</v>
          </cell>
          <cell r="J1954">
            <v>0</v>
          </cell>
        </row>
        <row r="1955">
          <cell r="F1955" t="str">
            <v>03</v>
          </cell>
          <cell r="G1955" t="str">
            <v>Социјални доприноси</v>
          </cell>
          <cell r="J1955">
            <v>0</v>
          </cell>
        </row>
        <row r="1956">
          <cell r="F1956" t="str">
            <v>04</v>
          </cell>
          <cell r="G1956" t="str">
            <v>Сопствени приходи буџетских корисника</v>
          </cell>
          <cell r="J1956">
            <v>0</v>
          </cell>
        </row>
        <row r="1957">
          <cell r="F1957" t="str">
            <v>05</v>
          </cell>
          <cell r="G1957" t="str">
            <v>Донације од иностраних земаља</v>
          </cell>
          <cell r="J1957">
            <v>0</v>
          </cell>
        </row>
        <row r="1958">
          <cell r="F1958" t="str">
            <v>06</v>
          </cell>
          <cell r="G1958" t="str">
            <v>Донације од међународних организација</v>
          </cell>
          <cell r="J1958">
            <v>0</v>
          </cell>
        </row>
        <row r="1959">
          <cell r="F1959" t="str">
            <v>07</v>
          </cell>
          <cell r="G1959" t="str">
            <v>Донације од осталих нивоа власти</v>
          </cell>
          <cell r="J1959">
            <v>0</v>
          </cell>
        </row>
        <row r="1960">
          <cell r="F1960" t="str">
            <v>08</v>
          </cell>
          <cell r="G1960" t="str">
            <v>Донације од невладиних организација и појединаца</v>
          </cell>
          <cell r="J1960">
            <v>0</v>
          </cell>
        </row>
        <row r="1961">
          <cell r="F1961" t="str">
            <v>09</v>
          </cell>
          <cell r="G1961" t="str">
            <v>Примања од продаје нефинансијске имовине</v>
          </cell>
          <cell r="J1961">
            <v>0</v>
          </cell>
        </row>
        <row r="1962">
          <cell r="F1962" t="str">
            <v>10</v>
          </cell>
          <cell r="G1962" t="str">
            <v>Примања од домаћих задуживања</v>
          </cell>
          <cell r="J1962">
            <v>0</v>
          </cell>
        </row>
        <row r="1963">
          <cell r="F1963" t="str">
            <v>11</v>
          </cell>
          <cell r="G1963" t="str">
            <v>Примања од иностраних задуживања</v>
          </cell>
          <cell r="J1963">
            <v>0</v>
          </cell>
        </row>
        <row r="1964">
          <cell r="F1964" t="str">
            <v>12</v>
          </cell>
          <cell r="G1964" t="str">
            <v>Примања од отплате датих кредита и продаје финансијске имовине</v>
          </cell>
          <cell r="J1964">
            <v>0</v>
          </cell>
        </row>
        <row r="1965">
          <cell r="F1965" t="str">
            <v>13</v>
          </cell>
          <cell r="G1965" t="str">
            <v>Нераспоређени вишак прихода из ранијих година</v>
          </cell>
          <cell r="J1965">
            <v>0</v>
          </cell>
        </row>
        <row r="1966">
          <cell r="F1966" t="str">
            <v>14</v>
          </cell>
          <cell r="G1966" t="str">
            <v>Неутрошена средства од приватизације из претходних година</v>
          </cell>
          <cell r="J1966">
            <v>0</v>
          </cell>
        </row>
        <row r="1967">
          <cell r="F1967" t="str">
            <v>15</v>
          </cell>
          <cell r="G1967" t="str">
            <v>Неутрошена средства донација из претходних година</v>
          </cell>
          <cell r="J1967">
            <v>0</v>
          </cell>
        </row>
        <row r="1968">
          <cell r="F1968" t="str">
            <v>16</v>
          </cell>
          <cell r="G1968" t="str">
            <v>Родитељски динар за ваннаставне активности</v>
          </cell>
          <cell r="J1968">
            <v>0</v>
          </cell>
        </row>
        <row r="1969">
          <cell r="G1969" t="str">
            <v>Свега за Програмску активност 1801-0001:</v>
          </cell>
          <cell r="H1969">
            <v>0</v>
          </cell>
          <cell r="I1969">
            <v>0</v>
          </cell>
          <cell r="J1969">
            <v>0</v>
          </cell>
        </row>
        <row r="1971">
          <cell r="C1971" t="str">
            <v>1801-П1</v>
          </cell>
          <cell r="G1971" t="str">
            <v>Суфинансирање вештачке оплодње</v>
          </cell>
        </row>
        <row r="1972">
          <cell r="D1972">
            <v>733</v>
          </cell>
          <cell r="G1972" t="str">
            <v>Услуге медицинских центара и породилишта</v>
          </cell>
        </row>
        <row r="1973">
          <cell r="F1973">
            <v>411</v>
          </cell>
          <cell r="G1973" t="str">
            <v>Плате, додаци и накнаде запослених (зараде)</v>
          </cell>
          <cell r="J1973">
            <v>0</v>
          </cell>
        </row>
        <row r="1974">
          <cell r="F1974">
            <v>412</v>
          </cell>
          <cell r="G1974" t="str">
            <v>Социјални доприноси на терет послодавца</v>
          </cell>
          <cell r="J1974">
            <v>0</v>
          </cell>
        </row>
        <row r="1975">
          <cell r="F1975">
            <v>413</v>
          </cell>
          <cell r="G1975" t="str">
            <v>Накнаде у натури</v>
          </cell>
          <cell r="J1975">
            <v>0</v>
          </cell>
        </row>
        <row r="1976">
          <cell r="F1976">
            <v>414</v>
          </cell>
          <cell r="G1976" t="str">
            <v>Социјална давања запосленима</v>
          </cell>
          <cell r="J1976">
            <v>0</v>
          </cell>
        </row>
        <row r="1977">
          <cell r="F1977">
            <v>415</v>
          </cell>
          <cell r="G1977" t="str">
            <v>Накнаде трошкова за запослене</v>
          </cell>
          <cell r="J1977">
            <v>0</v>
          </cell>
        </row>
        <row r="1978">
          <cell r="F1978">
            <v>416</v>
          </cell>
          <cell r="G1978" t="str">
            <v>Награде запосленима и остали посебни расходи</v>
          </cell>
          <cell r="J1978">
            <v>0</v>
          </cell>
        </row>
        <row r="1979">
          <cell r="F1979">
            <v>417</v>
          </cell>
          <cell r="G1979" t="str">
            <v>Посланички додатак</v>
          </cell>
          <cell r="J1979">
            <v>0</v>
          </cell>
        </row>
        <row r="1980">
          <cell r="F1980">
            <v>418</v>
          </cell>
          <cell r="G1980" t="str">
            <v>Судијски додатак.</v>
          </cell>
          <cell r="J1980">
            <v>0</v>
          </cell>
        </row>
        <row r="1981">
          <cell r="F1981">
            <v>421</v>
          </cell>
          <cell r="G1981" t="str">
            <v>Стални трошкови</v>
          </cell>
          <cell r="J1981">
            <v>0</v>
          </cell>
        </row>
        <row r="1982">
          <cell r="F1982">
            <v>422</v>
          </cell>
          <cell r="G1982" t="str">
            <v>Трошкови путовања</v>
          </cell>
          <cell r="J1982">
            <v>0</v>
          </cell>
        </row>
        <row r="1983">
          <cell r="F1983">
            <v>423</v>
          </cell>
          <cell r="G1983" t="str">
            <v>Услуге по уговору</v>
          </cell>
          <cell r="J1983">
            <v>0</v>
          </cell>
        </row>
        <row r="1984">
          <cell r="F1984">
            <v>424</v>
          </cell>
          <cell r="G1984" t="str">
            <v>Специјализоване услуге</v>
          </cell>
          <cell r="J1984">
            <v>0</v>
          </cell>
        </row>
        <row r="1985">
          <cell r="F1985">
            <v>425</v>
          </cell>
          <cell r="G1985" t="str">
            <v>Текуће поправке и одржавање</v>
          </cell>
          <cell r="J1985">
            <v>0</v>
          </cell>
        </row>
        <row r="1986">
          <cell r="F1986">
            <v>426</v>
          </cell>
          <cell r="G1986" t="str">
            <v>Материјал</v>
          </cell>
          <cell r="J1986">
            <v>0</v>
          </cell>
        </row>
        <row r="1987">
          <cell r="F1987">
            <v>431</v>
          </cell>
          <cell r="G1987" t="str">
            <v>Амортизација некретнина и опреме</v>
          </cell>
          <cell r="J1987">
            <v>0</v>
          </cell>
        </row>
        <row r="1988">
          <cell r="F1988">
            <v>432</v>
          </cell>
          <cell r="G1988" t="str">
            <v>Амортизација култивисане имовине</v>
          </cell>
          <cell r="J1988">
            <v>0</v>
          </cell>
        </row>
        <row r="1989">
          <cell r="F1989">
            <v>433</v>
          </cell>
          <cell r="G1989" t="str">
            <v>Употреба драгоцености</v>
          </cell>
          <cell r="J1989">
            <v>0</v>
          </cell>
        </row>
        <row r="1990">
          <cell r="F1990">
            <v>434</v>
          </cell>
          <cell r="G1990" t="str">
            <v>Употреба природне имовине</v>
          </cell>
          <cell r="J1990">
            <v>0</v>
          </cell>
        </row>
        <row r="1991">
          <cell r="F1991">
            <v>435</v>
          </cell>
          <cell r="G1991" t="str">
            <v>Амортизација нематеријалне имовине</v>
          </cell>
          <cell r="J1991">
            <v>0</v>
          </cell>
        </row>
        <row r="1992">
          <cell r="F1992">
            <v>441</v>
          </cell>
          <cell r="G1992" t="str">
            <v>Отплата домаћих камата</v>
          </cell>
          <cell r="J1992">
            <v>0</v>
          </cell>
        </row>
        <row r="1993">
          <cell r="F1993">
            <v>442</v>
          </cell>
          <cell r="G1993" t="str">
            <v>Отплата страних камата</v>
          </cell>
          <cell r="J1993">
            <v>0</v>
          </cell>
        </row>
        <row r="1994">
          <cell r="F1994">
            <v>443</v>
          </cell>
          <cell r="G1994" t="str">
            <v>Отплата камата по гаранцијама</v>
          </cell>
          <cell r="J1994">
            <v>0</v>
          </cell>
        </row>
        <row r="1995">
          <cell r="F1995">
            <v>444</v>
          </cell>
          <cell r="G1995" t="str">
            <v>Пратећи трошкови задуживања</v>
          </cell>
          <cell r="J1995">
            <v>0</v>
          </cell>
        </row>
        <row r="1996">
          <cell r="F1996">
            <v>4511</v>
          </cell>
          <cell r="G199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1996">
            <v>0</v>
          </cell>
        </row>
        <row r="1997">
          <cell r="F1997">
            <v>4512</v>
          </cell>
          <cell r="G199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1997">
            <v>0</v>
          </cell>
        </row>
        <row r="1998">
          <cell r="F1998">
            <v>452</v>
          </cell>
          <cell r="G1998" t="str">
            <v>Субвенције приватним финансијским институцијама</v>
          </cell>
          <cell r="J1998">
            <v>0</v>
          </cell>
        </row>
        <row r="1999">
          <cell r="F1999">
            <v>453</v>
          </cell>
          <cell r="G1999" t="str">
            <v>Субвенције јавним финансијским институцијама</v>
          </cell>
          <cell r="J1999">
            <v>0</v>
          </cell>
        </row>
        <row r="2000">
          <cell r="F2000">
            <v>454</v>
          </cell>
          <cell r="G2000" t="str">
            <v>Субвенције приватним предузећима</v>
          </cell>
          <cell r="J2000">
            <v>0</v>
          </cell>
        </row>
        <row r="2001">
          <cell r="F2001">
            <v>461</v>
          </cell>
          <cell r="G2001" t="str">
            <v>Донације страним владама</v>
          </cell>
          <cell r="J2001">
            <v>0</v>
          </cell>
        </row>
        <row r="2002">
          <cell r="F2002">
            <v>462</v>
          </cell>
          <cell r="G2002" t="str">
            <v>Донације и дотације међународним организацијама</v>
          </cell>
          <cell r="J2002">
            <v>0</v>
          </cell>
        </row>
        <row r="2003">
          <cell r="F2003">
            <v>4631</v>
          </cell>
          <cell r="G2003" t="str">
            <v>Текући трансфери осталим нивоима власти</v>
          </cell>
          <cell r="J2003">
            <v>0</v>
          </cell>
        </row>
        <row r="2004">
          <cell r="F2004">
            <v>4632</v>
          </cell>
          <cell r="G2004" t="str">
            <v>Капитални трансфери осталим нивоима власти</v>
          </cell>
          <cell r="J2004">
            <v>0</v>
          </cell>
        </row>
        <row r="2005">
          <cell r="F2005">
            <v>464</v>
          </cell>
          <cell r="G2005" t="str">
            <v>Дотације организацијама обавезног социјалног осигурања</v>
          </cell>
          <cell r="J2005">
            <v>0</v>
          </cell>
        </row>
        <row r="2006">
          <cell r="F2006">
            <v>465</v>
          </cell>
          <cell r="G2006" t="str">
            <v>Остале донације, дотације и трансфери</v>
          </cell>
          <cell r="J2006">
            <v>0</v>
          </cell>
        </row>
        <row r="2007">
          <cell r="F2007">
            <v>472</v>
          </cell>
          <cell r="G2007" t="str">
            <v>Накнаде за социјалну заштиту из буџета</v>
          </cell>
          <cell r="J2007">
            <v>0</v>
          </cell>
        </row>
        <row r="2008">
          <cell r="F2008">
            <v>481</v>
          </cell>
          <cell r="G2008" t="str">
            <v>Дотације невладиним организацијама</v>
          </cell>
          <cell r="J2008">
            <v>0</v>
          </cell>
        </row>
        <row r="2009">
          <cell r="F2009">
            <v>482</v>
          </cell>
          <cell r="G2009" t="str">
            <v>Порези, обавезне таксе, казне и пенали</v>
          </cell>
          <cell r="J2009">
            <v>0</v>
          </cell>
        </row>
        <row r="2010">
          <cell r="F2010">
            <v>483</v>
          </cell>
          <cell r="G2010" t="str">
            <v>Новчане казне и пенали по решењу судова</v>
          </cell>
          <cell r="J2010">
            <v>0</v>
          </cell>
        </row>
        <row r="2011">
          <cell r="F2011">
            <v>484</v>
          </cell>
          <cell r="G2011" t="str">
            <v>Накнада штете за повреде или штету насталу услед елементарних непогода или других природних узрока</v>
          </cell>
          <cell r="J2011">
            <v>0</v>
          </cell>
        </row>
        <row r="2012">
          <cell r="F2012">
            <v>485</v>
          </cell>
          <cell r="G2012" t="str">
            <v>Накнада штете за повреде или штету нанету од стране државних органа</v>
          </cell>
          <cell r="J2012">
            <v>0</v>
          </cell>
        </row>
        <row r="2013">
          <cell r="F2013">
            <v>489</v>
          </cell>
          <cell r="G2013" t="str">
            <v>Расходи који се финансирају из средстава за реализацију националног инвестиционог плана</v>
          </cell>
          <cell r="J2013">
            <v>0</v>
          </cell>
        </row>
        <row r="2014">
          <cell r="F2014">
            <v>494</v>
          </cell>
          <cell r="G2014" t="str">
            <v>Административни трансфери из буџета - Текући расходи</v>
          </cell>
          <cell r="J2014">
            <v>0</v>
          </cell>
        </row>
        <row r="2015">
          <cell r="F2015">
            <v>495</v>
          </cell>
          <cell r="G2015" t="str">
            <v>Административни трансфери из буџета - Издаци за нефинансијску имовину</v>
          </cell>
          <cell r="J2015">
            <v>0</v>
          </cell>
        </row>
        <row r="2016">
          <cell r="F2016">
            <v>496</v>
          </cell>
          <cell r="G2016" t="str">
            <v>Административни трансфери из буџета - Издаци за отплату главнице и набавку финансијске имовине</v>
          </cell>
          <cell r="J2016">
            <v>0</v>
          </cell>
        </row>
        <row r="2017">
          <cell r="F2017">
            <v>499</v>
          </cell>
          <cell r="G2017" t="str">
            <v>Административни трансфери из буџета - Средства резерве</v>
          </cell>
          <cell r="J2017">
            <v>0</v>
          </cell>
        </row>
        <row r="2018">
          <cell r="F2018">
            <v>511</v>
          </cell>
          <cell r="G2018" t="str">
            <v>Зграде и грађевински објекти</v>
          </cell>
          <cell r="J2018">
            <v>0</v>
          </cell>
        </row>
        <row r="2019">
          <cell r="F2019">
            <v>512</v>
          </cell>
          <cell r="G2019" t="str">
            <v>Машине и опрема</v>
          </cell>
          <cell r="J2019">
            <v>0</v>
          </cell>
        </row>
        <row r="2020">
          <cell r="F2020">
            <v>513</v>
          </cell>
          <cell r="G2020" t="str">
            <v>Остале некретнине и опрема</v>
          </cell>
          <cell r="J2020">
            <v>0</v>
          </cell>
        </row>
        <row r="2021">
          <cell r="F2021">
            <v>514</v>
          </cell>
          <cell r="G2021" t="str">
            <v>Култивисана имовина</v>
          </cell>
          <cell r="J2021">
            <v>0</v>
          </cell>
        </row>
        <row r="2022">
          <cell r="F2022">
            <v>515</v>
          </cell>
          <cell r="G2022" t="str">
            <v>Нематеријална имовина</v>
          </cell>
          <cell r="J2022">
            <v>0</v>
          </cell>
        </row>
        <row r="2023">
          <cell r="F2023">
            <v>521</v>
          </cell>
          <cell r="G2023" t="str">
            <v>Робне резерве</v>
          </cell>
          <cell r="J2023">
            <v>0</v>
          </cell>
        </row>
        <row r="2024">
          <cell r="F2024">
            <v>522</v>
          </cell>
          <cell r="G2024" t="str">
            <v>Залихе производње</v>
          </cell>
          <cell r="J2024">
            <v>0</v>
          </cell>
        </row>
        <row r="2025">
          <cell r="F2025">
            <v>523</v>
          </cell>
          <cell r="G2025" t="str">
            <v>Залихе робе за даљу продају</v>
          </cell>
          <cell r="J2025">
            <v>0</v>
          </cell>
        </row>
        <row r="2026">
          <cell r="F2026">
            <v>531</v>
          </cell>
          <cell r="G2026" t="str">
            <v>Драгоцености</v>
          </cell>
          <cell r="J2026">
            <v>0</v>
          </cell>
        </row>
        <row r="2027">
          <cell r="F2027">
            <v>541</v>
          </cell>
          <cell r="G2027" t="str">
            <v>Земљиште</v>
          </cell>
          <cell r="J2027">
            <v>0</v>
          </cell>
        </row>
        <row r="2028">
          <cell r="F2028">
            <v>542</v>
          </cell>
          <cell r="G2028" t="str">
            <v>Рудна богатства</v>
          </cell>
          <cell r="J2028">
            <v>0</v>
          </cell>
        </row>
        <row r="2029">
          <cell r="F2029">
            <v>543</v>
          </cell>
          <cell r="G2029" t="str">
            <v>Шуме и воде</v>
          </cell>
          <cell r="J2029">
            <v>0</v>
          </cell>
        </row>
        <row r="2030">
          <cell r="F2030">
            <v>551</v>
          </cell>
          <cell r="G2030" t="str">
            <v>Нефинансијска имовина која се финансира из средстава за реализацију националног инвестиционог плана</v>
          </cell>
          <cell r="J2030">
            <v>0</v>
          </cell>
        </row>
        <row r="2031">
          <cell r="F2031">
            <v>611</v>
          </cell>
          <cell r="G2031" t="str">
            <v>Отплата главнице домаћим кредиторима</v>
          </cell>
          <cell r="J2031">
            <v>0</v>
          </cell>
        </row>
        <row r="2032">
          <cell r="F2032">
            <v>620</v>
          </cell>
          <cell r="G2032" t="str">
            <v>Набавка финансијске имовине</v>
          </cell>
          <cell r="J2032">
            <v>0</v>
          </cell>
        </row>
        <row r="2033">
          <cell r="G2033" t="str">
            <v>Извори финансирања за функцију 733:</v>
          </cell>
        </row>
        <row r="2034">
          <cell r="F2034" t="str">
            <v>01</v>
          </cell>
          <cell r="G2034" t="str">
            <v>Приходи из буџета</v>
          </cell>
          <cell r="H2034">
            <v>0</v>
          </cell>
          <cell r="J2034">
            <v>0</v>
          </cell>
        </row>
        <row r="2035">
          <cell r="F2035" t="str">
            <v>02</v>
          </cell>
          <cell r="G2035" t="str">
            <v>Трансфери између корисника на истом нивоу</v>
          </cell>
          <cell r="J2035">
            <v>0</v>
          </cell>
        </row>
        <row r="2036">
          <cell r="F2036" t="str">
            <v>03</v>
          </cell>
          <cell r="G2036" t="str">
            <v>Социјални доприноси</v>
          </cell>
          <cell r="J2036">
            <v>0</v>
          </cell>
        </row>
        <row r="2037">
          <cell r="F2037" t="str">
            <v>04</v>
          </cell>
          <cell r="G2037" t="str">
            <v>Сопствени приходи буџетских корисника</v>
          </cell>
          <cell r="J2037">
            <v>0</v>
          </cell>
        </row>
        <row r="2038">
          <cell r="F2038" t="str">
            <v>05</v>
          </cell>
          <cell r="G2038" t="str">
            <v>Донације од иностраних земаља</v>
          </cell>
          <cell r="J2038">
            <v>0</v>
          </cell>
        </row>
        <row r="2039">
          <cell r="F2039" t="str">
            <v>06</v>
          </cell>
          <cell r="G2039" t="str">
            <v>Донације од међународних организација</v>
          </cell>
          <cell r="J2039">
            <v>0</v>
          </cell>
        </row>
        <row r="2040">
          <cell r="F2040" t="str">
            <v>07</v>
          </cell>
          <cell r="G2040" t="str">
            <v>Донације од осталих нивоа власти</v>
          </cell>
          <cell r="J2040">
            <v>0</v>
          </cell>
        </row>
        <row r="2041">
          <cell r="F2041" t="str">
            <v>08</v>
          </cell>
          <cell r="G2041" t="str">
            <v>Донације од невладиних организација и појединаца</v>
          </cell>
          <cell r="J2041">
            <v>0</v>
          </cell>
        </row>
        <row r="2042">
          <cell r="F2042" t="str">
            <v>09</v>
          </cell>
          <cell r="G2042" t="str">
            <v>Примања од продаје нефинансијске имовине</v>
          </cell>
          <cell r="J2042">
            <v>0</v>
          </cell>
        </row>
        <row r="2043">
          <cell r="F2043" t="str">
            <v>10</v>
          </cell>
          <cell r="G2043" t="str">
            <v>Примања од домаћих задуживања</v>
          </cell>
          <cell r="J2043">
            <v>0</v>
          </cell>
        </row>
        <row r="2044">
          <cell r="F2044" t="str">
            <v>11</v>
          </cell>
          <cell r="G2044" t="str">
            <v>Примања од иностраних задуживања</v>
          </cell>
          <cell r="J2044">
            <v>0</v>
          </cell>
        </row>
        <row r="2045">
          <cell r="F2045" t="str">
            <v>12</v>
          </cell>
          <cell r="G2045" t="str">
            <v>Примања од отплате датих кредита и продаје финансијске имовине</v>
          </cell>
          <cell r="J2045">
            <v>0</v>
          </cell>
        </row>
        <row r="2046">
          <cell r="F2046" t="str">
            <v>13</v>
          </cell>
          <cell r="G2046" t="str">
            <v>Нераспоређени вишак прихода из ранијих година</v>
          </cell>
          <cell r="J2046">
            <v>0</v>
          </cell>
        </row>
        <row r="2047">
          <cell r="F2047" t="str">
            <v>14</v>
          </cell>
          <cell r="G2047" t="str">
            <v>Неутрошена средства од приватизације из претходних година</v>
          </cell>
          <cell r="J2047">
            <v>0</v>
          </cell>
        </row>
        <row r="2048">
          <cell r="F2048" t="str">
            <v>15</v>
          </cell>
          <cell r="G2048" t="str">
            <v>Неутрошена средства донација из претходних година</v>
          </cell>
          <cell r="J2048">
            <v>0</v>
          </cell>
        </row>
        <row r="2049">
          <cell r="F2049" t="str">
            <v>16</v>
          </cell>
          <cell r="G2049" t="str">
            <v>Родитељски динар за ваннаставне активности</v>
          </cell>
          <cell r="J2049">
            <v>0</v>
          </cell>
        </row>
        <row r="2050">
          <cell r="G2050" t="str">
            <v>Функција 733:</v>
          </cell>
          <cell r="H2050">
            <v>0</v>
          </cell>
          <cell r="I2050">
            <v>0</v>
          </cell>
          <cell r="J2050">
            <v>0</v>
          </cell>
        </row>
        <row r="2051">
          <cell r="G2051" t="str">
            <v>Извори финансирања за Пројекат 1801-П1:</v>
          </cell>
        </row>
        <row r="2052">
          <cell r="F2052" t="str">
            <v>01</v>
          </cell>
          <cell r="G2052" t="str">
            <v>Приходи из буџета</v>
          </cell>
          <cell r="H2052">
            <v>0</v>
          </cell>
          <cell r="J2052">
            <v>0</v>
          </cell>
        </row>
        <row r="2053">
          <cell r="F2053" t="str">
            <v>02</v>
          </cell>
          <cell r="G2053" t="str">
            <v>Трансфери између корисника на истом нивоу</v>
          </cell>
          <cell r="J2053">
            <v>0</v>
          </cell>
        </row>
        <row r="2054">
          <cell r="F2054" t="str">
            <v>03</v>
          </cell>
          <cell r="G2054" t="str">
            <v>Социјални доприноси</v>
          </cell>
          <cell r="J2054">
            <v>0</v>
          </cell>
        </row>
        <row r="2055">
          <cell r="F2055" t="str">
            <v>04</v>
          </cell>
          <cell r="G2055" t="str">
            <v>Сопствени приходи буџетских корисника</v>
          </cell>
          <cell r="J2055">
            <v>0</v>
          </cell>
        </row>
        <row r="2056">
          <cell r="F2056" t="str">
            <v>05</v>
          </cell>
          <cell r="G2056" t="str">
            <v>Донације од иностраних земаља</v>
          </cell>
          <cell r="J2056">
            <v>0</v>
          </cell>
        </row>
        <row r="2057">
          <cell r="F2057" t="str">
            <v>06</v>
          </cell>
          <cell r="G2057" t="str">
            <v>Донације од међународних организација</v>
          </cell>
          <cell r="J2057">
            <v>0</v>
          </cell>
        </row>
        <row r="2058">
          <cell r="F2058" t="str">
            <v>07</v>
          </cell>
          <cell r="G2058" t="str">
            <v>Донације од осталих нивоа власти</v>
          </cell>
          <cell r="J2058">
            <v>0</v>
          </cell>
        </row>
        <row r="2059">
          <cell r="F2059" t="str">
            <v>08</v>
          </cell>
          <cell r="G2059" t="str">
            <v>Донације од невладиних организација и појединаца</v>
          </cell>
          <cell r="J2059">
            <v>0</v>
          </cell>
        </row>
        <row r="2060">
          <cell r="F2060" t="str">
            <v>09</v>
          </cell>
          <cell r="G2060" t="str">
            <v>Примања од продаје нефинансијске имовине</v>
          </cell>
          <cell r="J2060">
            <v>0</v>
          </cell>
        </row>
        <row r="2061">
          <cell r="F2061" t="str">
            <v>10</v>
          </cell>
          <cell r="G2061" t="str">
            <v>Примања од домаћих задуживања</v>
          </cell>
          <cell r="J2061">
            <v>0</v>
          </cell>
        </row>
        <row r="2062">
          <cell r="F2062" t="str">
            <v>11</v>
          </cell>
          <cell r="G2062" t="str">
            <v>Примања од иностраних задуживања</v>
          </cell>
          <cell r="J2062">
            <v>0</v>
          </cell>
        </row>
        <row r="2063">
          <cell r="F2063" t="str">
            <v>12</v>
          </cell>
          <cell r="G2063" t="str">
            <v>Примања од отплате датих кредита и продаје финансијске имовине</v>
          </cell>
          <cell r="J2063">
            <v>0</v>
          </cell>
        </row>
        <row r="2064">
          <cell r="F2064" t="str">
            <v>13</v>
          </cell>
          <cell r="G2064" t="str">
            <v>Нераспоређени вишак прихода из ранијих година</v>
          </cell>
          <cell r="J2064">
            <v>0</v>
          </cell>
        </row>
        <row r="2065">
          <cell r="F2065" t="str">
            <v>14</v>
          </cell>
          <cell r="G2065" t="str">
            <v>Неутрошена средства од приватизације из претходних година</v>
          </cell>
          <cell r="J2065">
            <v>0</v>
          </cell>
        </row>
        <row r="2066">
          <cell r="F2066" t="str">
            <v>15</v>
          </cell>
          <cell r="G2066" t="str">
            <v>Неутрошена средства донација из претходних година</v>
          </cell>
          <cell r="J2066">
            <v>0</v>
          </cell>
        </row>
        <row r="2067">
          <cell r="F2067" t="str">
            <v>16</v>
          </cell>
          <cell r="G2067" t="str">
            <v>Родитељски динар за ваннаставне активности</v>
          </cell>
          <cell r="J2067">
            <v>0</v>
          </cell>
        </row>
        <row r="2068">
          <cell r="G2068" t="str">
            <v>Свега за Пројекат 1801-П1:</v>
          </cell>
          <cell r="H2068">
            <v>0</v>
          </cell>
          <cell r="I2068">
            <v>0</v>
          </cell>
          <cell r="J2068">
            <v>0</v>
          </cell>
        </row>
        <row r="2070">
          <cell r="G2070" t="str">
            <v>Извори финансирања за Програм 12:</v>
          </cell>
        </row>
        <row r="2071">
          <cell r="F2071" t="str">
            <v>01</v>
          </cell>
          <cell r="G2071" t="str">
            <v>Приходи из буџета</v>
          </cell>
          <cell r="H2071">
            <v>0</v>
          </cell>
          <cell r="J2071">
            <v>0</v>
          </cell>
        </row>
        <row r="2072">
          <cell r="F2072" t="str">
            <v>02</v>
          </cell>
          <cell r="G2072" t="str">
            <v>Трансфери између корисника на истом нивоу</v>
          </cell>
          <cell r="J2072">
            <v>0</v>
          </cell>
        </row>
        <row r="2073">
          <cell r="F2073" t="str">
            <v>03</v>
          </cell>
          <cell r="G2073" t="str">
            <v>Социјални доприноси</v>
          </cell>
          <cell r="J2073">
            <v>0</v>
          </cell>
        </row>
        <row r="2074">
          <cell r="F2074" t="str">
            <v>04</v>
          </cell>
          <cell r="G2074" t="str">
            <v>Сопствени приходи буџетских корисника</v>
          </cell>
          <cell r="J2074">
            <v>0</v>
          </cell>
        </row>
        <row r="2075">
          <cell r="F2075" t="str">
            <v>05</v>
          </cell>
          <cell r="G2075" t="str">
            <v>Донације од иностраних земаља</v>
          </cell>
          <cell r="J2075">
            <v>0</v>
          </cell>
        </row>
        <row r="2076">
          <cell r="F2076" t="str">
            <v>06</v>
          </cell>
          <cell r="G2076" t="str">
            <v>Донације од међународних организација</v>
          </cell>
          <cell r="J2076">
            <v>0</v>
          </cell>
        </row>
        <row r="2077">
          <cell r="F2077" t="str">
            <v>07</v>
          </cell>
          <cell r="G2077" t="str">
            <v>Донације од осталих нивоа власти</v>
          </cell>
          <cell r="J2077">
            <v>0</v>
          </cell>
        </row>
        <row r="2078">
          <cell r="F2078" t="str">
            <v>08</v>
          </cell>
          <cell r="G2078" t="str">
            <v>Донације од невладиних организација и појединаца</v>
          </cell>
          <cell r="J2078">
            <v>0</v>
          </cell>
        </row>
        <row r="2079">
          <cell r="F2079" t="str">
            <v>09</v>
          </cell>
          <cell r="G2079" t="str">
            <v>Примања од продаје нефинансијске имовине</v>
          </cell>
          <cell r="J2079">
            <v>0</v>
          </cell>
        </row>
        <row r="2080">
          <cell r="F2080" t="str">
            <v>10</v>
          </cell>
          <cell r="G2080" t="str">
            <v>Примања од домаћих задуживања</v>
          </cell>
          <cell r="J2080">
            <v>0</v>
          </cell>
        </row>
        <row r="2081">
          <cell r="F2081" t="str">
            <v>11</v>
          </cell>
          <cell r="G2081" t="str">
            <v>Примања од иностраних задуживања</v>
          </cell>
          <cell r="J2081">
            <v>0</v>
          </cell>
        </row>
        <row r="2082">
          <cell r="F2082" t="str">
            <v>12</v>
          </cell>
          <cell r="G2082" t="str">
            <v>Примања од отплате датих кредита и продаје финансијске имовине</v>
          </cell>
          <cell r="J2082">
            <v>0</v>
          </cell>
        </row>
        <row r="2083">
          <cell r="F2083" t="str">
            <v>13</v>
          </cell>
          <cell r="G2083" t="str">
            <v>Нераспоређени вишак прихода из ранијих година</v>
          </cell>
          <cell r="J2083">
            <v>0</v>
          </cell>
        </row>
        <row r="2084">
          <cell r="F2084" t="str">
            <v>14</v>
          </cell>
          <cell r="G2084" t="str">
            <v>Неутрошена средства од приватизације из претходних година</v>
          </cell>
          <cell r="J2084">
            <v>0</v>
          </cell>
        </row>
        <row r="2085">
          <cell r="F2085" t="str">
            <v>15</v>
          </cell>
          <cell r="G2085" t="str">
            <v>Неутрошена средства донација из претходних година</v>
          </cell>
          <cell r="J2085">
            <v>0</v>
          </cell>
        </row>
        <row r="2086">
          <cell r="F2086" t="str">
            <v>16</v>
          </cell>
          <cell r="G2086" t="str">
            <v>Родитељски динар за ваннаставне активности</v>
          </cell>
          <cell r="J2086">
            <v>0</v>
          </cell>
        </row>
        <row r="2087">
          <cell r="G2087" t="str">
            <v>Свега за Програм 12:</v>
          </cell>
          <cell r="H2087">
            <v>0</v>
          </cell>
          <cell r="I2087">
            <v>0</v>
          </cell>
          <cell r="J2087">
            <v>0</v>
          </cell>
        </row>
        <row r="2090">
          <cell r="C2090" t="str">
            <v>1301</v>
          </cell>
          <cell r="G2090" t="str">
            <v>ПРОГРАМ 14 - РАЗВОЈ СПОРТА И ОМЛАДИНЕ</v>
          </cell>
        </row>
        <row r="2091">
          <cell r="C2091" t="str">
            <v>1301-0001</v>
          </cell>
          <cell r="G2091" t="str">
            <v>Подршка локалним спортским организацијама, удружењима и савезима</v>
          </cell>
        </row>
        <row r="2092">
          <cell r="D2092" t="str">
            <v>810</v>
          </cell>
          <cell r="G2092" t="str">
            <v>Услуге рекреације и спорта</v>
          </cell>
        </row>
        <row r="2093">
          <cell r="F2093">
            <v>411</v>
          </cell>
          <cell r="G2093" t="str">
            <v>Плате, додаци и накнаде запослених (зараде)</v>
          </cell>
          <cell r="J2093">
            <v>0</v>
          </cell>
        </row>
        <row r="2094">
          <cell r="F2094">
            <v>412</v>
          </cell>
          <cell r="G2094" t="str">
            <v>Социјални доприноси на терет послодавца</v>
          </cell>
          <cell r="J2094">
            <v>0</v>
          </cell>
        </row>
        <row r="2095">
          <cell r="F2095">
            <v>413</v>
          </cell>
          <cell r="G2095" t="str">
            <v>Накнаде у натури</v>
          </cell>
          <cell r="J2095">
            <v>0</v>
          </cell>
        </row>
        <row r="2096">
          <cell r="F2096">
            <v>414</v>
          </cell>
          <cell r="G2096" t="str">
            <v>Социјална давања запосленима</v>
          </cell>
          <cell r="J2096">
            <v>0</v>
          </cell>
        </row>
        <row r="2097">
          <cell r="F2097">
            <v>415</v>
          </cell>
          <cell r="G2097" t="str">
            <v>Накнаде трошкова за запослене</v>
          </cell>
          <cell r="J2097">
            <v>0</v>
          </cell>
        </row>
        <row r="2098">
          <cell r="F2098">
            <v>416</v>
          </cell>
          <cell r="G2098" t="str">
            <v>Награде запосленима и остали посебни расходи</v>
          </cell>
          <cell r="J2098">
            <v>0</v>
          </cell>
        </row>
        <row r="2099">
          <cell r="F2099">
            <v>417</v>
          </cell>
          <cell r="G2099" t="str">
            <v>Посланички додатак</v>
          </cell>
          <cell r="J2099">
            <v>0</v>
          </cell>
        </row>
        <row r="2100">
          <cell r="F2100">
            <v>418</v>
          </cell>
          <cell r="G2100" t="str">
            <v>Судијски додатак.</v>
          </cell>
          <cell r="J2100">
            <v>0</v>
          </cell>
        </row>
        <row r="2101">
          <cell r="F2101">
            <v>421</v>
          </cell>
          <cell r="G2101" t="str">
            <v>Стални трошкови</v>
          </cell>
          <cell r="J2101">
            <v>0</v>
          </cell>
        </row>
        <row r="2102">
          <cell r="F2102">
            <v>422</v>
          </cell>
          <cell r="G2102" t="str">
            <v>Трошкови путовања</v>
          </cell>
          <cell r="J2102">
            <v>0</v>
          </cell>
        </row>
        <row r="2103">
          <cell r="F2103">
            <v>423</v>
          </cell>
          <cell r="G2103" t="str">
            <v>Услуге по уговору</v>
          </cell>
          <cell r="J2103">
            <v>0</v>
          </cell>
        </row>
        <row r="2104">
          <cell r="F2104">
            <v>424</v>
          </cell>
          <cell r="G2104" t="str">
            <v>Специјализоване услуге</v>
          </cell>
          <cell r="J2104">
            <v>0</v>
          </cell>
        </row>
        <row r="2105">
          <cell r="F2105">
            <v>425</v>
          </cell>
          <cell r="G2105" t="str">
            <v>Текуће поправке и одржавање</v>
          </cell>
          <cell r="J2105">
            <v>0</v>
          </cell>
        </row>
        <row r="2106">
          <cell r="F2106">
            <v>426</v>
          </cell>
          <cell r="G2106" t="str">
            <v>Материјал</v>
          </cell>
          <cell r="J2106">
            <v>0</v>
          </cell>
        </row>
        <row r="2107">
          <cell r="F2107">
            <v>431</v>
          </cell>
          <cell r="G2107" t="str">
            <v>Амортизација некретнина и опреме</v>
          </cell>
          <cell r="J2107">
            <v>0</v>
          </cell>
        </row>
        <row r="2108">
          <cell r="F2108">
            <v>432</v>
          </cell>
          <cell r="G2108" t="str">
            <v>Амортизација култивисане имовине</v>
          </cell>
          <cell r="J2108">
            <v>0</v>
          </cell>
        </row>
        <row r="2109">
          <cell r="F2109">
            <v>433</v>
          </cell>
          <cell r="G2109" t="str">
            <v>Употреба драгоцености</v>
          </cell>
          <cell r="J2109">
            <v>0</v>
          </cell>
        </row>
        <row r="2110">
          <cell r="F2110">
            <v>434</v>
          </cell>
          <cell r="G2110" t="str">
            <v>Употреба природне имовине</v>
          </cell>
          <cell r="J2110">
            <v>0</v>
          </cell>
        </row>
        <row r="2111">
          <cell r="F2111">
            <v>435</v>
          </cell>
          <cell r="G2111" t="str">
            <v>Амортизација нематеријалне имовине</v>
          </cell>
          <cell r="J2111">
            <v>0</v>
          </cell>
        </row>
        <row r="2112">
          <cell r="F2112">
            <v>441</v>
          </cell>
          <cell r="G2112" t="str">
            <v>Отплата домаћих камата</v>
          </cell>
          <cell r="J2112">
            <v>0</v>
          </cell>
        </row>
        <row r="2113">
          <cell r="F2113">
            <v>442</v>
          </cell>
          <cell r="G2113" t="str">
            <v>Отплата страних камата</v>
          </cell>
          <cell r="J2113">
            <v>0</v>
          </cell>
        </row>
        <row r="2114">
          <cell r="F2114">
            <v>443</v>
          </cell>
          <cell r="G2114" t="str">
            <v>Отплата камата по гаранцијама</v>
          </cell>
          <cell r="J2114">
            <v>0</v>
          </cell>
        </row>
        <row r="2115">
          <cell r="F2115">
            <v>444</v>
          </cell>
          <cell r="G2115" t="str">
            <v>Пратећи трошкови задуживања</v>
          </cell>
          <cell r="J2115">
            <v>0</v>
          </cell>
        </row>
        <row r="2116">
          <cell r="F2116">
            <v>4511</v>
          </cell>
          <cell r="G211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116">
            <v>0</v>
          </cell>
        </row>
        <row r="2117">
          <cell r="F2117">
            <v>4512</v>
          </cell>
          <cell r="G211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117">
            <v>0</v>
          </cell>
        </row>
        <row r="2118">
          <cell r="F2118">
            <v>452</v>
          </cell>
          <cell r="G2118" t="str">
            <v>Субвенције приватним финансијским институцијама</v>
          </cell>
          <cell r="J2118">
            <v>0</v>
          </cell>
        </row>
        <row r="2119">
          <cell r="F2119">
            <v>453</v>
          </cell>
          <cell r="G2119" t="str">
            <v>Субвенције јавним финансијским институцијама</v>
          </cell>
          <cell r="J2119">
            <v>0</v>
          </cell>
        </row>
        <row r="2120">
          <cell r="F2120">
            <v>454</v>
          </cell>
          <cell r="G2120" t="str">
            <v>Субвенције приватним предузећима</v>
          </cell>
          <cell r="J2120">
            <v>0</v>
          </cell>
        </row>
        <row r="2121">
          <cell r="F2121">
            <v>461</v>
          </cell>
          <cell r="G2121" t="str">
            <v>Донације страним владама</v>
          </cell>
          <cell r="J2121">
            <v>0</v>
          </cell>
        </row>
        <row r="2122">
          <cell r="F2122">
            <v>462</v>
          </cell>
          <cell r="G2122" t="str">
            <v>Донације и дотације међународним организацијама</v>
          </cell>
          <cell r="J2122">
            <v>0</v>
          </cell>
        </row>
        <row r="2123">
          <cell r="F2123">
            <v>4631</v>
          </cell>
          <cell r="G2123" t="str">
            <v>Текући трансфери осталим нивоима власти</v>
          </cell>
          <cell r="J2123">
            <v>0</v>
          </cell>
        </row>
        <row r="2124">
          <cell r="F2124">
            <v>4632</v>
          </cell>
          <cell r="G2124" t="str">
            <v>Капитални трансфери осталим нивоима власти</v>
          </cell>
          <cell r="J2124">
            <v>0</v>
          </cell>
        </row>
        <row r="2125">
          <cell r="F2125">
            <v>464</v>
          </cell>
          <cell r="G2125" t="str">
            <v>Дотације организацијама обавезног социјалног осигурања</v>
          </cell>
          <cell r="J2125">
            <v>0</v>
          </cell>
        </row>
        <row r="2126">
          <cell r="F2126">
            <v>465</v>
          </cell>
          <cell r="G2126" t="str">
            <v>Остале донације, дотације и трансфери</v>
          </cell>
          <cell r="J2126">
            <v>0</v>
          </cell>
        </row>
        <row r="2127">
          <cell r="F2127">
            <v>472</v>
          </cell>
          <cell r="G2127" t="str">
            <v>Накнаде за социјалну заштиту из буџета</v>
          </cell>
          <cell r="J2127">
            <v>0</v>
          </cell>
        </row>
        <row r="2128">
          <cell r="F2128">
            <v>481</v>
          </cell>
          <cell r="G2128" t="str">
            <v>Дотације невладиним организацијама</v>
          </cell>
          <cell r="J2128">
            <v>0</v>
          </cell>
        </row>
        <row r="2129">
          <cell r="F2129">
            <v>482</v>
          </cell>
          <cell r="G2129" t="str">
            <v>Порези, обавезне таксе, казне и пенали</v>
          </cell>
          <cell r="J2129">
            <v>0</v>
          </cell>
        </row>
        <row r="2130">
          <cell r="F2130">
            <v>483</v>
          </cell>
          <cell r="G2130" t="str">
            <v>Новчане казне и пенали по решењу судова</v>
          </cell>
          <cell r="J2130">
            <v>0</v>
          </cell>
        </row>
        <row r="2131">
          <cell r="F2131">
            <v>484</v>
          </cell>
          <cell r="G2131" t="str">
            <v>Накнада штете за повреде или штету насталу услед елементарних непогода или других природних узрока</v>
          </cell>
          <cell r="J2131">
            <v>0</v>
          </cell>
        </row>
        <row r="2132">
          <cell r="F2132">
            <v>485</v>
          </cell>
          <cell r="G2132" t="str">
            <v>Накнада штете за повреде или штету нанету од стране државних органа</v>
          </cell>
          <cell r="J2132">
            <v>0</v>
          </cell>
        </row>
        <row r="2133">
          <cell r="F2133">
            <v>489</v>
          </cell>
          <cell r="G2133" t="str">
            <v>Расходи који се финансирају из средстава за реализацију националног инвестиционог плана</v>
          </cell>
          <cell r="J2133">
            <v>0</v>
          </cell>
        </row>
        <row r="2134">
          <cell r="F2134">
            <v>494</v>
          </cell>
          <cell r="G2134" t="str">
            <v>Административни трансфери из буџета - Текући расходи</v>
          </cell>
          <cell r="J2134">
            <v>0</v>
          </cell>
        </row>
        <row r="2135">
          <cell r="F2135">
            <v>495</v>
          </cell>
          <cell r="G2135" t="str">
            <v>Административни трансфери из буџета - Издаци за нефинансијску имовину</v>
          </cell>
          <cell r="J2135">
            <v>0</v>
          </cell>
        </row>
        <row r="2136">
          <cell r="F2136">
            <v>496</v>
          </cell>
          <cell r="G2136" t="str">
            <v>Административни трансфери из буџета - Издаци за отплату главнице и набавку финансијске имовине</v>
          </cell>
          <cell r="J2136">
            <v>0</v>
          </cell>
        </row>
        <row r="2137">
          <cell r="F2137">
            <v>499</v>
          </cell>
          <cell r="G2137" t="str">
            <v>Административни трансфери из буџета - Средства резерве</v>
          </cell>
          <cell r="J2137">
            <v>0</v>
          </cell>
        </row>
        <row r="2138">
          <cell r="F2138">
            <v>511</v>
          </cell>
          <cell r="G2138" t="str">
            <v>Зграде и грађевински објекти</v>
          </cell>
          <cell r="J2138">
            <v>0</v>
          </cell>
        </row>
        <row r="2139">
          <cell r="F2139">
            <v>512</v>
          </cell>
          <cell r="G2139" t="str">
            <v>Машине и опрема</v>
          </cell>
          <cell r="J2139">
            <v>0</v>
          </cell>
        </row>
        <row r="2140">
          <cell r="F2140">
            <v>513</v>
          </cell>
          <cell r="G2140" t="str">
            <v>Остале некретнине и опрема</v>
          </cell>
          <cell r="J2140">
            <v>0</v>
          </cell>
        </row>
        <row r="2141">
          <cell r="F2141">
            <v>514</v>
          </cell>
          <cell r="G2141" t="str">
            <v>Култивисана имовина</v>
          </cell>
          <cell r="J2141">
            <v>0</v>
          </cell>
        </row>
        <row r="2142">
          <cell r="F2142">
            <v>515</v>
          </cell>
          <cell r="G2142" t="str">
            <v>Нематеријална имовина</v>
          </cell>
          <cell r="J2142">
            <v>0</v>
          </cell>
        </row>
        <row r="2143">
          <cell r="F2143">
            <v>521</v>
          </cell>
          <cell r="G2143" t="str">
            <v>Робне резерве</v>
          </cell>
          <cell r="J2143">
            <v>0</v>
          </cell>
        </row>
        <row r="2144">
          <cell r="F2144">
            <v>522</v>
          </cell>
          <cell r="G2144" t="str">
            <v>Залихе производње</v>
          </cell>
          <cell r="J2144">
            <v>0</v>
          </cell>
        </row>
        <row r="2145">
          <cell r="F2145">
            <v>523</v>
          </cell>
          <cell r="G2145" t="str">
            <v>Залихе робе за даљу продају</v>
          </cell>
          <cell r="J2145">
            <v>0</v>
          </cell>
        </row>
        <row r="2146">
          <cell r="F2146">
            <v>531</v>
          </cell>
          <cell r="G2146" t="str">
            <v>Драгоцености</v>
          </cell>
          <cell r="J2146">
            <v>0</v>
          </cell>
        </row>
        <row r="2147">
          <cell r="F2147">
            <v>541</v>
          </cell>
          <cell r="G2147" t="str">
            <v>Земљиште</v>
          </cell>
          <cell r="J2147">
            <v>0</v>
          </cell>
        </row>
        <row r="2148">
          <cell r="F2148">
            <v>542</v>
          </cell>
          <cell r="G2148" t="str">
            <v>Рудна богатства</v>
          </cell>
          <cell r="J2148">
            <v>0</v>
          </cell>
        </row>
        <row r="2149">
          <cell r="F2149">
            <v>543</v>
          </cell>
          <cell r="G2149" t="str">
            <v>Шуме и воде</v>
          </cell>
          <cell r="J2149">
            <v>0</v>
          </cell>
        </row>
        <row r="2150">
          <cell r="F2150">
            <v>551</v>
          </cell>
          <cell r="G2150" t="str">
            <v>Нефинансијска имовина која се финансира из средстава за реализацију националног инвестиционог плана</v>
          </cell>
          <cell r="J2150">
            <v>0</v>
          </cell>
        </row>
        <row r="2151">
          <cell r="F2151">
            <v>611</v>
          </cell>
          <cell r="G2151" t="str">
            <v>Отплата главнице домаћим кредиторима</v>
          </cell>
          <cell r="J2151">
            <v>0</v>
          </cell>
        </row>
        <row r="2152">
          <cell r="F2152">
            <v>620</v>
          </cell>
          <cell r="G2152" t="str">
            <v>Набавка финансијске имовине</v>
          </cell>
          <cell r="J2152">
            <v>0</v>
          </cell>
        </row>
        <row r="2153">
          <cell r="G2153" t="str">
            <v>Извори финансирања за функцију 810:</v>
          </cell>
        </row>
        <row r="2154">
          <cell r="F2154" t="str">
            <v>01</v>
          </cell>
          <cell r="G2154" t="str">
            <v>Приходи из буџета</v>
          </cell>
          <cell r="H2154">
            <v>0</v>
          </cell>
          <cell r="J2154">
            <v>0</v>
          </cell>
        </row>
        <row r="2155">
          <cell r="F2155" t="str">
            <v>02</v>
          </cell>
          <cell r="G2155" t="str">
            <v>Трансфери између корисника на истом нивоу</v>
          </cell>
          <cell r="J2155">
            <v>0</v>
          </cell>
        </row>
        <row r="2156">
          <cell r="F2156" t="str">
            <v>03</v>
          </cell>
          <cell r="G2156" t="str">
            <v>Социјални доприноси</v>
          </cell>
          <cell r="J2156">
            <v>0</v>
          </cell>
        </row>
        <row r="2157">
          <cell r="F2157" t="str">
            <v>04</v>
          </cell>
          <cell r="G2157" t="str">
            <v>Сопствени приходи буџетских корисника</v>
          </cell>
          <cell r="J2157">
            <v>0</v>
          </cell>
        </row>
        <row r="2158">
          <cell r="F2158" t="str">
            <v>05</v>
          </cell>
          <cell r="G2158" t="str">
            <v>Донације од иностраних земаља</v>
          </cell>
          <cell r="J2158">
            <v>0</v>
          </cell>
        </row>
        <row r="2159">
          <cell r="F2159" t="str">
            <v>06</v>
          </cell>
          <cell r="G2159" t="str">
            <v>Донације од међународних организација</v>
          </cell>
          <cell r="J2159">
            <v>0</v>
          </cell>
        </row>
        <row r="2160">
          <cell r="F2160" t="str">
            <v>07</v>
          </cell>
          <cell r="G2160" t="str">
            <v>Донације од осталих нивоа власти</v>
          </cell>
          <cell r="J2160">
            <v>0</v>
          </cell>
        </row>
        <row r="2161">
          <cell r="F2161" t="str">
            <v>08</v>
          </cell>
          <cell r="G2161" t="str">
            <v>Донације од невладиних организација и појединаца</v>
          </cell>
          <cell r="J2161">
            <v>0</v>
          </cell>
        </row>
        <row r="2162">
          <cell r="F2162" t="str">
            <v>09</v>
          </cell>
          <cell r="G2162" t="str">
            <v>Примања од продаје нефинансијске имовине</v>
          </cell>
          <cell r="J2162">
            <v>0</v>
          </cell>
        </row>
        <row r="2163">
          <cell r="F2163" t="str">
            <v>10</v>
          </cell>
          <cell r="G2163" t="str">
            <v>Примања од домаћих задуживања</v>
          </cell>
          <cell r="J2163">
            <v>0</v>
          </cell>
        </row>
        <row r="2164">
          <cell r="F2164" t="str">
            <v>11</v>
          </cell>
          <cell r="G2164" t="str">
            <v>Примања од иностраних задуживања</v>
          </cell>
          <cell r="J2164">
            <v>0</v>
          </cell>
        </row>
        <row r="2165">
          <cell r="F2165" t="str">
            <v>12</v>
          </cell>
          <cell r="G2165" t="str">
            <v>Примања од отплате датих кредита и продаје финансијске имовине</v>
          </cell>
          <cell r="J2165">
            <v>0</v>
          </cell>
        </row>
        <row r="2166">
          <cell r="F2166" t="str">
            <v>13</v>
          </cell>
          <cell r="G2166" t="str">
            <v>Нераспоређени вишак прихода из ранијих година</v>
          </cell>
          <cell r="J2166">
            <v>0</v>
          </cell>
        </row>
        <row r="2167">
          <cell r="F2167" t="str">
            <v>14</v>
          </cell>
          <cell r="G2167" t="str">
            <v>Неутрошена средства од приватизације из претходних година</v>
          </cell>
          <cell r="J2167">
            <v>0</v>
          </cell>
        </row>
        <row r="2168">
          <cell r="F2168" t="str">
            <v>15</v>
          </cell>
          <cell r="G2168" t="str">
            <v>Неутрошена средства донација из претходних година</v>
          </cell>
          <cell r="J2168">
            <v>0</v>
          </cell>
        </row>
        <row r="2169">
          <cell r="F2169" t="str">
            <v>16</v>
          </cell>
          <cell r="G2169" t="str">
            <v>Родитељски динар за ваннаставне активности</v>
          </cell>
          <cell r="J2169">
            <v>0</v>
          </cell>
        </row>
        <row r="2170">
          <cell r="G2170" t="str">
            <v>Функција 810:</v>
          </cell>
          <cell r="H2170">
            <v>0</v>
          </cell>
          <cell r="I2170">
            <v>0</v>
          </cell>
          <cell r="J2170">
            <v>0</v>
          </cell>
        </row>
        <row r="2171">
          <cell r="G2171" t="str">
            <v>Извори финансирања за Програмску активност 1301-0001:</v>
          </cell>
        </row>
        <row r="2172">
          <cell r="F2172" t="str">
            <v>01</v>
          </cell>
          <cell r="G2172" t="str">
            <v>Приходи из буџета</v>
          </cell>
          <cell r="H2172">
            <v>0</v>
          </cell>
          <cell r="J2172">
            <v>0</v>
          </cell>
        </row>
        <row r="2173">
          <cell r="F2173" t="str">
            <v>02</v>
          </cell>
          <cell r="G2173" t="str">
            <v>Трансфери између корисника на истом нивоу</v>
          </cell>
          <cell r="J2173">
            <v>0</v>
          </cell>
        </row>
        <row r="2174">
          <cell r="F2174" t="str">
            <v>03</v>
          </cell>
          <cell r="G2174" t="str">
            <v>Социјални доприноси</v>
          </cell>
          <cell r="J2174">
            <v>0</v>
          </cell>
        </row>
        <row r="2175">
          <cell r="F2175" t="str">
            <v>04</v>
          </cell>
          <cell r="G2175" t="str">
            <v>Сопствени приходи буџетских корисника</v>
          </cell>
          <cell r="J2175">
            <v>0</v>
          </cell>
        </row>
        <row r="2176">
          <cell r="F2176" t="str">
            <v>05</v>
          </cell>
          <cell r="G2176" t="str">
            <v>Донације од иностраних земаља</v>
          </cell>
          <cell r="J2176">
            <v>0</v>
          </cell>
        </row>
        <row r="2177">
          <cell r="F2177" t="str">
            <v>06</v>
          </cell>
          <cell r="G2177" t="str">
            <v>Донације од међународних организација</v>
          </cell>
          <cell r="J2177">
            <v>0</v>
          </cell>
        </row>
        <row r="2178">
          <cell r="F2178" t="str">
            <v>07</v>
          </cell>
          <cell r="G2178" t="str">
            <v>Донације од осталих нивоа власти</v>
          </cell>
          <cell r="J2178">
            <v>0</v>
          </cell>
        </row>
        <row r="2179">
          <cell r="F2179" t="str">
            <v>08</v>
          </cell>
          <cell r="G2179" t="str">
            <v>Донације од невладиних организација и појединаца</v>
          </cell>
          <cell r="J2179">
            <v>0</v>
          </cell>
        </row>
        <row r="2180">
          <cell r="F2180" t="str">
            <v>09</v>
          </cell>
          <cell r="G2180" t="str">
            <v>Примања од продаје нефинансијске имовине</v>
          </cell>
          <cell r="J2180">
            <v>0</v>
          </cell>
        </row>
        <row r="2181">
          <cell r="F2181" t="str">
            <v>10</v>
          </cell>
          <cell r="G2181" t="str">
            <v>Примања од домаћих задуживања</v>
          </cell>
          <cell r="J2181">
            <v>0</v>
          </cell>
        </row>
        <row r="2182">
          <cell r="F2182" t="str">
            <v>11</v>
          </cell>
          <cell r="G2182" t="str">
            <v>Примања од иностраних задуживања</v>
          </cell>
          <cell r="J2182">
            <v>0</v>
          </cell>
        </row>
        <row r="2183">
          <cell r="F2183" t="str">
            <v>12</v>
          </cell>
          <cell r="G2183" t="str">
            <v>Примања од отплате датих кредита и продаје финансијске имовине</v>
          </cell>
          <cell r="J2183">
            <v>0</v>
          </cell>
        </row>
        <row r="2184">
          <cell r="F2184" t="str">
            <v>13</v>
          </cell>
          <cell r="G2184" t="str">
            <v>Нераспоређени вишак прихода из ранијих година</v>
          </cell>
          <cell r="J2184">
            <v>0</v>
          </cell>
        </row>
        <row r="2185">
          <cell r="F2185" t="str">
            <v>14</v>
          </cell>
          <cell r="G2185" t="str">
            <v>Неутрошена средства од приватизације из претходних година</v>
          </cell>
          <cell r="J2185">
            <v>0</v>
          </cell>
        </row>
        <row r="2186">
          <cell r="F2186" t="str">
            <v>15</v>
          </cell>
          <cell r="G2186" t="str">
            <v>Неутрошена средства донација из претходних година</v>
          </cell>
          <cell r="J2186">
            <v>0</v>
          </cell>
        </row>
        <row r="2187">
          <cell r="F2187" t="str">
            <v>16</v>
          </cell>
          <cell r="G2187" t="str">
            <v>Родитељски динар за ваннаставне активности</v>
          </cell>
          <cell r="J2187">
            <v>0</v>
          </cell>
        </row>
        <row r="2188">
          <cell r="G2188" t="str">
            <v>Свега за Програмску активност 1301-0001:</v>
          </cell>
          <cell r="H2188">
            <v>0</v>
          </cell>
          <cell r="I2188">
            <v>0</v>
          </cell>
          <cell r="J2188">
            <v>0</v>
          </cell>
        </row>
        <row r="2190">
          <cell r="C2190" t="str">
            <v>1301-0002</v>
          </cell>
          <cell r="G2190" t="str">
            <v>Подршка предшколском, школском и рекреативном спорту и масовној физичкој култури</v>
          </cell>
        </row>
        <row r="2191">
          <cell r="D2191" t="str">
            <v>810</v>
          </cell>
          <cell r="G2191" t="str">
            <v>Услуге рекреације и спорта</v>
          </cell>
        </row>
        <row r="2192">
          <cell r="F2192">
            <v>411</v>
          </cell>
          <cell r="G2192" t="str">
            <v>Плате, додаци и накнаде запослених (зараде)</v>
          </cell>
          <cell r="J2192">
            <v>0</v>
          </cell>
        </row>
        <row r="2193">
          <cell r="F2193">
            <v>412</v>
          </cell>
          <cell r="G2193" t="str">
            <v>Социјални доприноси на терет послодавца</v>
          </cell>
          <cell r="J2193">
            <v>0</v>
          </cell>
        </row>
        <row r="2194">
          <cell r="F2194">
            <v>413</v>
          </cell>
          <cell r="G2194" t="str">
            <v>Накнаде у натури</v>
          </cell>
          <cell r="J2194">
            <v>0</v>
          </cell>
        </row>
        <row r="2195">
          <cell r="F2195">
            <v>414</v>
          </cell>
          <cell r="G2195" t="str">
            <v>Социјална давања запосленима</v>
          </cell>
          <cell r="J2195">
            <v>0</v>
          </cell>
        </row>
        <row r="2196">
          <cell r="F2196">
            <v>415</v>
          </cell>
          <cell r="G2196" t="str">
            <v>Накнаде трошкова за запослене</v>
          </cell>
          <cell r="J2196">
            <v>0</v>
          </cell>
        </row>
        <row r="2197">
          <cell r="F2197">
            <v>416</v>
          </cell>
          <cell r="G2197" t="str">
            <v>Награде запосленима и остали посебни расходи</v>
          </cell>
          <cell r="J2197">
            <v>0</v>
          </cell>
        </row>
        <row r="2198">
          <cell r="F2198">
            <v>417</v>
          </cell>
          <cell r="G2198" t="str">
            <v>Посланички додатак</v>
          </cell>
          <cell r="J2198">
            <v>0</v>
          </cell>
        </row>
        <row r="2199">
          <cell r="F2199">
            <v>418</v>
          </cell>
          <cell r="G2199" t="str">
            <v>Судијски додатак.</v>
          </cell>
          <cell r="J2199">
            <v>0</v>
          </cell>
        </row>
        <row r="2200">
          <cell r="F2200">
            <v>421</v>
          </cell>
          <cell r="G2200" t="str">
            <v>Стални трошкови</v>
          </cell>
          <cell r="J2200">
            <v>0</v>
          </cell>
        </row>
        <row r="2201">
          <cell r="F2201">
            <v>422</v>
          </cell>
          <cell r="G2201" t="str">
            <v>Трошкови путовања</v>
          </cell>
          <cell r="J2201">
            <v>0</v>
          </cell>
        </row>
        <row r="2202">
          <cell r="F2202">
            <v>423</v>
          </cell>
          <cell r="G2202" t="str">
            <v>Услуге по уговору</v>
          </cell>
          <cell r="J2202">
            <v>0</v>
          </cell>
        </row>
        <row r="2203">
          <cell r="F2203">
            <v>424</v>
          </cell>
          <cell r="G2203" t="str">
            <v>Специјализоване услуге</v>
          </cell>
          <cell r="J2203">
            <v>0</v>
          </cell>
        </row>
        <row r="2204">
          <cell r="F2204">
            <v>425</v>
          </cell>
          <cell r="G2204" t="str">
            <v>Текуће поправке и одржавање</v>
          </cell>
          <cell r="J2204">
            <v>0</v>
          </cell>
        </row>
        <row r="2205">
          <cell r="F2205">
            <v>426</v>
          </cell>
          <cell r="G2205" t="str">
            <v>Материјал</v>
          </cell>
          <cell r="J2205">
            <v>0</v>
          </cell>
        </row>
        <row r="2206">
          <cell r="F2206">
            <v>431</v>
          </cell>
          <cell r="G2206" t="str">
            <v>Амортизација некретнина и опреме</v>
          </cell>
          <cell r="J2206">
            <v>0</v>
          </cell>
        </row>
        <row r="2207">
          <cell r="F2207">
            <v>432</v>
          </cell>
          <cell r="G2207" t="str">
            <v>Амортизација култивисане имовине</v>
          </cell>
          <cell r="J2207">
            <v>0</v>
          </cell>
        </row>
        <row r="2208">
          <cell r="F2208">
            <v>433</v>
          </cell>
          <cell r="G2208" t="str">
            <v>Употреба драгоцености</v>
          </cell>
          <cell r="J2208">
            <v>0</v>
          </cell>
        </row>
        <row r="2209">
          <cell r="F2209">
            <v>434</v>
          </cell>
          <cell r="G2209" t="str">
            <v>Употреба природне имовине</v>
          </cell>
          <cell r="J2209">
            <v>0</v>
          </cell>
        </row>
        <row r="2210">
          <cell r="F2210">
            <v>435</v>
          </cell>
          <cell r="G2210" t="str">
            <v>Амортизација нематеријалне имовине</v>
          </cell>
          <cell r="J2210">
            <v>0</v>
          </cell>
        </row>
        <row r="2211">
          <cell r="F2211">
            <v>441</v>
          </cell>
          <cell r="G2211" t="str">
            <v>Отплата домаћих камата</v>
          </cell>
          <cell r="J2211">
            <v>0</v>
          </cell>
        </row>
        <row r="2212">
          <cell r="F2212">
            <v>442</v>
          </cell>
          <cell r="G2212" t="str">
            <v>Отплата страних камата</v>
          </cell>
          <cell r="J2212">
            <v>0</v>
          </cell>
        </row>
        <row r="2213">
          <cell r="F2213">
            <v>443</v>
          </cell>
          <cell r="G2213" t="str">
            <v>Отплата камата по гаранцијама</v>
          </cell>
          <cell r="J2213">
            <v>0</v>
          </cell>
        </row>
        <row r="2214">
          <cell r="F2214">
            <v>444</v>
          </cell>
          <cell r="G2214" t="str">
            <v>Пратећи трошкови задуживања</v>
          </cell>
          <cell r="J2214">
            <v>0</v>
          </cell>
        </row>
        <row r="2215">
          <cell r="F2215">
            <v>4511</v>
          </cell>
          <cell r="G2215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215">
            <v>0</v>
          </cell>
        </row>
        <row r="2216">
          <cell r="F2216">
            <v>4512</v>
          </cell>
          <cell r="G2216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216">
            <v>0</v>
          </cell>
        </row>
        <row r="2217">
          <cell r="F2217">
            <v>452</v>
          </cell>
          <cell r="G2217" t="str">
            <v>Субвенције приватним финансијским институцијама</v>
          </cell>
          <cell r="J2217">
            <v>0</v>
          </cell>
        </row>
        <row r="2218">
          <cell r="F2218">
            <v>453</v>
          </cell>
          <cell r="G2218" t="str">
            <v>Субвенције јавним финансијским институцијама</v>
          </cell>
          <cell r="J2218">
            <v>0</v>
          </cell>
        </row>
        <row r="2219">
          <cell r="F2219">
            <v>454</v>
          </cell>
          <cell r="G2219" t="str">
            <v>Субвенције приватним предузећима</v>
          </cell>
          <cell r="J2219">
            <v>0</v>
          </cell>
        </row>
        <row r="2220">
          <cell r="F2220">
            <v>461</v>
          </cell>
          <cell r="G2220" t="str">
            <v>Донације страним владама</v>
          </cell>
          <cell r="J2220">
            <v>0</v>
          </cell>
        </row>
        <row r="2221">
          <cell r="F2221">
            <v>462</v>
          </cell>
          <cell r="G2221" t="str">
            <v>Донације и дотације међународним организацијама</v>
          </cell>
          <cell r="J2221">
            <v>0</v>
          </cell>
        </row>
        <row r="2222">
          <cell r="F2222">
            <v>4631</v>
          </cell>
          <cell r="G2222" t="str">
            <v>Текући трансфери осталим нивоима власти</v>
          </cell>
          <cell r="J2222">
            <v>0</v>
          </cell>
        </row>
        <row r="2223">
          <cell r="F2223">
            <v>4632</v>
          </cell>
          <cell r="G2223" t="str">
            <v>Капитални трансфери осталим нивоима власти</v>
          </cell>
          <cell r="J2223">
            <v>0</v>
          </cell>
        </row>
        <row r="2224">
          <cell r="F2224">
            <v>464</v>
          </cell>
          <cell r="G2224" t="str">
            <v>Дотације организацијама обавезног социјалног осигурања</v>
          </cell>
          <cell r="J2224">
            <v>0</v>
          </cell>
        </row>
        <row r="2225">
          <cell r="F2225">
            <v>465</v>
          </cell>
          <cell r="G2225" t="str">
            <v>Остале донације, дотације и трансфери</v>
          </cell>
          <cell r="J2225">
            <v>0</v>
          </cell>
        </row>
        <row r="2226">
          <cell r="F2226">
            <v>472</v>
          </cell>
          <cell r="G2226" t="str">
            <v>Накнаде за социјалну заштиту из буџета</v>
          </cell>
          <cell r="J2226">
            <v>0</v>
          </cell>
        </row>
        <row r="2227">
          <cell r="F2227">
            <v>481</v>
          </cell>
          <cell r="G2227" t="str">
            <v>Дотације невладиним организацијама</v>
          </cell>
          <cell r="J2227">
            <v>0</v>
          </cell>
        </row>
        <row r="2228">
          <cell r="F2228">
            <v>482</v>
          </cell>
          <cell r="G2228" t="str">
            <v>Порези, обавезне таксе, казне и пенали</v>
          </cell>
          <cell r="J2228">
            <v>0</v>
          </cell>
        </row>
        <row r="2229">
          <cell r="F2229">
            <v>483</v>
          </cell>
          <cell r="G2229" t="str">
            <v>Новчане казне и пенали по решењу судова</v>
          </cell>
          <cell r="J2229">
            <v>0</v>
          </cell>
        </row>
        <row r="2230">
          <cell r="F2230">
            <v>484</v>
          </cell>
          <cell r="G2230" t="str">
            <v>Накнада штете за повреде или штету насталу услед елементарних непогода или других природних узрока</v>
          </cell>
          <cell r="J2230">
            <v>0</v>
          </cell>
        </row>
        <row r="2231">
          <cell r="F2231">
            <v>485</v>
          </cell>
          <cell r="G2231" t="str">
            <v>Накнада штете за повреде или штету нанету од стране државних органа</v>
          </cell>
          <cell r="J2231">
            <v>0</v>
          </cell>
        </row>
        <row r="2232">
          <cell r="F2232">
            <v>489</v>
          </cell>
          <cell r="G2232" t="str">
            <v>Расходи који се финансирају из средстава за реализацију националног инвестиционог плана</v>
          </cell>
          <cell r="J2232">
            <v>0</v>
          </cell>
        </row>
        <row r="2233">
          <cell r="F2233">
            <v>494</v>
          </cell>
          <cell r="G2233" t="str">
            <v>Административни трансфери из буџета - Текући расходи</v>
          </cell>
          <cell r="J2233">
            <v>0</v>
          </cell>
        </row>
        <row r="2234">
          <cell r="F2234">
            <v>495</v>
          </cell>
          <cell r="G2234" t="str">
            <v>Административни трансфери из буџета - Издаци за нефинансијску имовину</v>
          </cell>
          <cell r="J2234">
            <v>0</v>
          </cell>
        </row>
        <row r="2235">
          <cell r="F2235">
            <v>496</v>
          </cell>
          <cell r="G2235" t="str">
            <v>Административни трансфери из буџета - Издаци за отплату главнице и набавку финансијске имовине</v>
          </cell>
          <cell r="J2235">
            <v>0</v>
          </cell>
        </row>
        <row r="2236">
          <cell r="F2236">
            <v>499</v>
          </cell>
          <cell r="G2236" t="str">
            <v>Административни трансфери из буџета - Средства резерве</v>
          </cell>
          <cell r="J2236">
            <v>0</v>
          </cell>
        </row>
        <row r="2237">
          <cell r="F2237">
            <v>511</v>
          </cell>
          <cell r="G2237" t="str">
            <v>Зграде и грађевински објекти</v>
          </cell>
          <cell r="J2237">
            <v>0</v>
          </cell>
        </row>
        <row r="2238">
          <cell r="F2238">
            <v>512</v>
          </cell>
          <cell r="G2238" t="str">
            <v>Машине и опрема</v>
          </cell>
          <cell r="J2238">
            <v>0</v>
          </cell>
        </row>
        <row r="2239">
          <cell r="F2239">
            <v>513</v>
          </cell>
          <cell r="G2239" t="str">
            <v>Остале некретнине и опрема</v>
          </cell>
          <cell r="J2239">
            <v>0</v>
          </cell>
        </row>
        <row r="2240">
          <cell r="F2240">
            <v>514</v>
          </cell>
          <cell r="G2240" t="str">
            <v>Култивисана имовина</v>
          </cell>
          <cell r="J2240">
            <v>0</v>
          </cell>
        </row>
        <row r="2241">
          <cell r="F2241">
            <v>515</v>
          </cell>
          <cell r="G2241" t="str">
            <v>Нематеријална имовина</v>
          </cell>
          <cell r="J2241">
            <v>0</v>
          </cell>
        </row>
        <row r="2242">
          <cell r="F2242">
            <v>521</v>
          </cell>
          <cell r="G2242" t="str">
            <v>Робне резерве</v>
          </cell>
          <cell r="J2242">
            <v>0</v>
          </cell>
        </row>
        <row r="2243">
          <cell r="F2243">
            <v>522</v>
          </cell>
          <cell r="G2243" t="str">
            <v>Залихе производње</v>
          </cell>
          <cell r="J2243">
            <v>0</v>
          </cell>
        </row>
        <row r="2244">
          <cell r="F2244">
            <v>523</v>
          </cell>
          <cell r="G2244" t="str">
            <v>Залихе робе за даљу продају</v>
          </cell>
          <cell r="J2244">
            <v>0</v>
          </cell>
        </row>
        <row r="2245">
          <cell r="F2245">
            <v>531</v>
          </cell>
          <cell r="G2245" t="str">
            <v>Драгоцености</v>
          </cell>
          <cell r="J2245">
            <v>0</v>
          </cell>
        </row>
        <row r="2246">
          <cell r="F2246">
            <v>541</v>
          </cell>
          <cell r="G2246" t="str">
            <v>Земљиште</v>
          </cell>
          <cell r="J2246">
            <v>0</v>
          </cell>
        </row>
        <row r="2247">
          <cell r="F2247">
            <v>542</v>
          </cell>
          <cell r="G2247" t="str">
            <v>Рудна богатства</v>
          </cell>
          <cell r="J2247">
            <v>0</v>
          </cell>
        </row>
        <row r="2248">
          <cell r="F2248">
            <v>543</v>
          </cell>
          <cell r="G2248" t="str">
            <v>Шуме и воде</v>
          </cell>
          <cell r="J2248">
            <v>0</v>
          </cell>
        </row>
        <row r="2249">
          <cell r="F2249">
            <v>551</v>
          </cell>
          <cell r="G2249" t="str">
            <v>Нефинансијска имовина која се финансира из средстава за реализацију националног инвестиционог плана</v>
          </cell>
          <cell r="J2249">
            <v>0</v>
          </cell>
        </row>
        <row r="2250">
          <cell r="F2250">
            <v>611</v>
          </cell>
          <cell r="G2250" t="str">
            <v>Отплата главнице домаћим кредиторима</v>
          </cell>
          <cell r="J2250">
            <v>0</v>
          </cell>
        </row>
        <row r="2251">
          <cell r="F2251">
            <v>620</v>
          </cell>
          <cell r="G2251" t="str">
            <v>Набавка финансијске имовине</v>
          </cell>
          <cell r="J2251">
            <v>0</v>
          </cell>
        </row>
        <row r="2252">
          <cell r="G2252" t="str">
            <v>Извори финансирања за функцију 810:</v>
          </cell>
        </row>
        <row r="2253">
          <cell r="F2253" t="str">
            <v>01</v>
          </cell>
          <cell r="G2253" t="str">
            <v>Приходи из буџета</v>
          </cell>
          <cell r="H2253">
            <v>0</v>
          </cell>
          <cell r="J2253">
            <v>0</v>
          </cell>
        </row>
        <row r="2254">
          <cell r="F2254" t="str">
            <v>02</v>
          </cell>
          <cell r="G2254" t="str">
            <v>Трансфери између корисника на истом нивоу</v>
          </cell>
          <cell r="J2254">
            <v>0</v>
          </cell>
        </row>
        <row r="2255">
          <cell r="F2255" t="str">
            <v>03</v>
          </cell>
          <cell r="G2255" t="str">
            <v>Социјални доприноси</v>
          </cell>
          <cell r="J2255">
            <v>0</v>
          </cell>
        </row>
        <row r="2256">
          <cell r="F2256" t="str">
            <v>04</v>
          </cell>
          <cell r="G2256" t="str">
            <v>Сопствени приходи буџетских корисника</v>
          </cell>
          <cell r="J2256">
            <v>0</v>
          </cell>
        </row>
        <row r="2257">
          <cell r="F2257" t="str">
            <v>05</v>
          </cell>
          <cell r="G2257" t="str">
            <v>Донације од иностраних земаља</v>
          </cell>
          <cell r="J2257">
            <v>0</v>
          </cell>
        </row>
        <row r="2258">
          <cell r="F2258" t="str">
            <v>06</v>
          </cell>
          <cell r="G2258" t="str">
            <v>Донације од међународних организација</v>
          </cell>
          <cell r="J2258">
            <v>0</v>
          </cell>
        </row>
        <row r="2259">
          <cell r="F2259" t="str">
            <v>07</v>
          </cell>
          <cell r="G2259" t="str">
            <v>Донације од осталих нивоа власти</v>
          </cell>
          <cell r="J2259">
            <v>0</v>
          </cell>
        </row>
        <row r="2260">
          <cell r="F2260" t="str">
            <v>08</v>
          </cell>
          <cell r="G2260" t="str">
            <v>Донације од невладиних организација и појединаца</v>
          </cell>
          <cell r="J2260">
            <v>0</v>
          </cell>
        </row>
        <row r="2261">
          <cell r="F2261" t="str">
            <v>09</v>
          </cell>
          <cell r="G2261" t="str">
            <v>Примања од продаје нефинансијске имовине</v>
          </cell>
          <cell r="J2261">
            <v>0</v>
          </cell>
        </row>
        <row r="2262">
          <cell r="F2262" t="str">
            <v>10</v>
          </cell>
          <cell r="G2262" t="str">
            <v>Примања од домаћих задуживања</v>
          </cell>
          <cell r="J2262">
            <v>0</v>
          </cell>
        </row>
        <row r="2263">
          <cell r="F2263" t="str">
            <v>11</v>
          </cell>
          <cell r="G2263" t="str">
            <v>Примања од иностраних задуживања</v>
          </cell>
          <cell r="J2263">
            <v>0</v>
          </cell>
        </row>
        <row r="2264">
          <cell r="F2264" t="str">
            <v>12</v>
          </cell>
          <cell r="G2264" t="str">
            <v>Примања од отплате датих кредита и продаје финансијске имовине</v>
          </cell>
          <cell r="J2264">
            <v>0</v>
          </cell>
        </row>
        <row r="2265">
          <cell r="F2265" t="str">
            <v>13</v>
          </cell>
          <cell r="G2265" t="str">
            <v>Нераспоређени вишак прихода из ранијих година</v>
          </cell>
          <cell r="J2265">
            <v>0</v>
          </cell>
        </row>
        <row r="2266">
          <cell r="F2266" t="str">
            <v>14</v>
          </cell>
          <cell r="G2266" t="str">
            <v>Неутрошена средства од приватизације из претходних година</v>
          </cell>
          <cell r="J2266">
            <v>0</v>
          </cell>
        </row>
        <row r="2267">
          <cell r="F2267" t="str">
            <v>15</v>
          </cell>
          <cell r="G2267" t="str">
            <v>Неутрошена средства донација из претходних година</v>
          </cell>
          <cell r="J2267">
            <v>0</v>
          </cell>
        </row>
        <row r="2268">
          <cell r="F2268" t="str">
            <v>16</v>
          </cell>
          <cell r="G2268" t="str">
            <v>Родитељски динар за ваннаставне активности</v>
          </cell>
          <cell r="J2268">
            <v>0</v>
          </cell>
        </row>
        <row r="2269">
          <cell r="G2269" t="str">
            <v>Функција 810:</v>
          </cell>
          <cell r="H2269">
            <v>0</v>
          </cell>
          <cell r="I2269">
            <v>0</v>
          </cell>
          <cell r="J2269">
            <v>0</v>
          </cell>
        </row>
        <row r="2270">
          <cell r="G2270" t="str">
            <v>Извори финансирања за Програмску активност 1301-0002:</v>
          </cell>
        </row>
        <row r="2271">
          <cell r="F2271" t="str">
            <v>01</v>
          </cell>
          <cell r="G2271" t="str">
            <v>Приходи из буџета</v>
          </cell>
          <cell r="H2271">
            <v>0</v>
          </cell>
          <cell r="J2271">
            <v>0</v>
          </cell>
        </row>
        <row r="2272">
          <cell r="F2272" t="str">
            <v>02</v>
          </cell>
          <cell r="G2272" t="str">
            <v>Трансфери између корисника на истом нивоу</v>
          </cell>
          <cell r="J2272">
            <v>0</v>
          </cell>
        </row>
        <row r="2273">
          <cell r="F2273" t="str">
            <v>03</v>
          </cell>
          <cell r="G2273" t="str">
            <v>Социјални доприноси</v>
          </cell>
          <cell r="J2273">
            <v>0</v>
          </cell>
        </row>
        <row r="2274">
          <cell r="F2274" t="str">
            <v>04</v>
          </cell>
          <cell r="G2274" t="str">
            <v>Сопствени приходи буџетских корисника</v>
          </cell>
          <cell r="J2274">
            <v>0</v>
          </cell>
        </row>
        <row r="2275">
          <cell r="F2275" t="str">
            <v>05</v>
          </cell>
          <cell r="G2275" t="str">
            <v>Донације од иностраних земаља</v>
          </cell>
          <cell r="J2275">
            <v>0</v>
          </cell>
        </row>
        <row r="2276">
          <cell r="F2276" t="str">
            <v>06</v>
          </cell>
          <cell r="G2276" t="str">
            <v>Донације од међународних организација</v>
          </cell>
          <cell r="J2276">
            <v>0</v>
          </cell>
        </row>
        <row r="2277">
          <cell r="F2277" t="str">
            <v>07</v>
          </cell>
          <cell r="G2277" t="str">
            <v>Донације од осталих нивоа власти</v>
          </cell>
          <cell r="J2277">
            <v>0</v>
          </cell>
        </row>
        <row r="2278">
          <cell r="F2278" t="str">
            <v>08</v>
          </cell>
          <cell r="G2278" t="str">
            <v>Донације од невладиних организација и појединаца</v>
          </cell>
          <cell r="J2278">
            <v>0</v>
          </cell>
        </row>
        <row r="2279">
          <cell r="F2279" t="str">
            <v>09</v>
          </cell>
          <cell r="G2279" t="str">
            <v>Примања од продаје нефинансијске имовине</v>
          </cell>
          <cell r="J2279">
            <v>0</v>
          </cell>
        </row>
        <row r="2280">
          <cell r="F2280" t="str">
            <v>10</v>
          </cell>
          <cell r="G2280" t="str">
            <v>Примања од домаћих задуживања</v>
          </cell>
          <cell r="J2280">
            <v>0</v>
          </cell>
        </row>
        <row r="2281">
          <cell r="F2281" t="str">
            <v>11</v>
          </cell>
          <cell r="G2281" t="str">
            <v>Примања од иностраних задуживања</v>
          </cell>
          <cell r="J2281">
            <v>0</v>
          </cell>
        </row>
        <row r="2282">
          <cell r="F2282" t="str">
            <v>12</v>
          </cell>
          <cell r="G2282" t="str">
            <v>Примања од отплате датих кредита и продаје финансијске имовине</v>
          </cell>
          <cell r="J2282">
            <v>0</v>
          </cell>
        </row>
        <row r="2283">
          <cell r="F2283" t="str">
            <v>13</v>
          </cell>
          <cell r="G2283" t="str">
            <v>Нераспоређени вишак прихода из ранијих година</v>
          </cell>
          <cell r="J2283">
            <v>0</v>
          </cell>
        </row>
        <row r="2284">
          <cell r="F2284" t="str">
            <v>14</v>
          </cell>
          <cell r="G2284" t="str">
            <v>Неутрошена средства од приватизације из претходних година</v>
          </cell>
          <cell r="J2284">
            <v>0</v>
          </cell>
        </row>
        <row r="2285">
          <cell r="F2285" t="str">
            <v>15</v>
          </cell>
          <cell r="G2285" t="str">
            <v>Неутрошена средства донација из претходних година</v>
          </cell>
          <cell r="J2285">
            <v>0</v>
          </cell>
        </row>
        <row r="2286">
          <cell r="F2286" t="str">
            <v>16</v>
          </cell>
          <cell r="G2286" t="str">
            <v>Родитељски динар за ваннаставне активности</v>
          </cell>
          <cell r="J2286">
            <v>0</v>
          </cell>
        </row>
        <row r="2287">
          <cell r="G2287" t="str">
            <v>Свега за Програмску активност 1301-0002:</v>
          </cell>
          <cell r="H2287">
            <v>0</v>
          </cell>
          <cell r="I2287">
            <v>0</v>
          </cell>
          <cell r="J2287">
            <v>0</v>
          </cell>
        </row>
        <row r="2289">
          <cell r="C2289" t="str">
            <v>1301-0003</v>
          </cell>
          <cell r="G2289" t="str">
            <v>Одржавање спортске инфраструктуре</v>
          </cell>
        </row>
        <row r="2290">
          <cell r="D2290" t="str">
            <v>810</v>
          </cell>
          <cell r="G2290" t="str">
            <v>Услуге рекреације и спорта</v>
          </cell>
        </row>
        <row r="2291">
          <cell r="F2291">
            <v>411</v>
          </cell>
          <cell r="G2291" t="str">
            <v>Плате, додаци и накнаде запослених (зараде)</v>
          </cell>
          <cell r="J2291">
            <v>0</v>
          </cell>
        </row>
        <row r="2292">
          <cell r="F2292">
            <v>412</v>
          </cell>
          <cell r="G2292" t="str">
            <v>Социјални доприноси на терет послодавца</v>
          </cell>
          <cell r="J2292">
            <v>0</v>
          </cell>
        </row>
        <row r="2293">
          <cell r="F2293">
            <v>413</v>
          </cell>
          <cell r="G2293" t="str">
            <v>Накнаде у натури</v>
          </cell>
          <cell r="J2293">
            <v>0</v>
          </cell>
        </row>
        <row r="2294">
          <cell r="F2294">
            <v>414</v>
          </cell>
          <cell r="G2294" t="str">
            <v>Социјална давања запосленима</v>
          </cell>
          <cell r="J2294">
            <v>0</v>
          </cell>
        </row>
        <row r="2295">
          <cell r="F2295">
            <v>415</v>
          </cell>
          <cell r="G2295" t="str">
            <v>Накнаде трошкова за запослене</v>
          </cell>
          <cell r="J2295">
            <v>0</v>
          </cell>
        </row>
        <row r="2296">
          <cell r="F2296">
            <v>416</v>
          </cell>
          <cell r="G2296" t="str">
            <v>Награде запосленима и остали посебни расходи</v>
          </cell>
          <cell r="J2296">
            <v>0</v>
          </cell>
        </row>
        <row r="2297">
          <cell r="F2297">
            <v>417</v>
          </cell>
          <cell r="G2297" t="str">
            <v>Посланички додатак</v>
          </cell>
          <cell r="J2297">
            <v>0</v>
          </cell>
        </row>
        <row r="2298">
          <cell r="F2298">
            <v>418</v>
          </cell>
          <cell r="G2298" t="str">
            <v>Судијски додатак.</v>
          </cell>
          <cell r="J2298">
            <v>0</v>
          </cell>
        </row>
        <row r="2299">
          <cell r="F2299">
            <v>421</v>
          </cell>
          <cell r="G2299" t="str">
            <v>Стални трошкови</v>
          </cell>
          <cell r="J2299">
            <v>0</v>
          </cell>
        </row>
        <row r="2300">
          <cell r="F2300">
            <v>422</v>
          </cell>
          <cell r="G2300" t="str">
            <v>Трошкови путовања</v>
          </cell>
          <cell r="J2300">
            <v>0</v>
          </cell>
        </row>
        <row r="2301">
          <cell r="F2301">
            <v>423</v>
          </cell>
          <cell r="G2301" t="str">
            <v>Услуге по уговору</v>
          </cell>
          <cell r="J2301">
            <v>0</v>
          </cell>
        </row>
        <row r="2302">
          <cell r="F2302">
            <v>424</v>
          </cell>
          <cell r="G2302" t="str">
            <v>Специјализоване услуге</v>
          </cell>
          <cell r="J2302">
            <v>0</v>
          </cell>
        </row>
        <row r="2303">
          <cell r="F2303">
            <v>425</v>
          </cell>
          <cell r="G2303" t="str">
            <v>Текуће поправке и одржавање</v>
          </cell>
          <cell r="J2303">
            <v>0</v>
          </cell>
        </row>
        <row r="2304">
          <cell r="F2304">
            <v>426</v>
          </cell>
          <cell r="G2304" t="str">
            <v>Материјал</v>
          </cell>
          <cell r="J2304">
            <v>0</v>
          </cell>
        </row>
        <row r="2305">
          <cell r="F2305">
            <v>431</v>
          </cell>
          <cell r="G2305" t="str">
            <v>Амортизација некретнина и опреме</v>
          </cell>
          <cell r="J2305">
            <v>0</v>
          </cell>
        </row>
        <row r="2306">
          <cell r="F2306">
            <v>432</v>
          </cell>
          <cell r="G2306" t="str">
            <v>Амортизација култивисане имовине</v>
          </cell>
          <cell r="J2306">
            <v>0</v>
          </cell>
        </row>
        <row r="2307">
          <cell r="F2307">
            <v>433</v>
          </cell>
          <cell r="G2307" t="str">
            <v>Употреба драгоцености</v>
          </cell>
          <cell r="J2307">
            <v>0</v>
          </cell>
        </row>
        <row r="2308">
          <cell r="F2308">
            <v>434</v>
          </cell>
          <cell r="G2308" t="str">
            <v>Употреба природне имовине</v>
          </cell>
          <cell r="J2308">
            <v>0</v>
          </cell>
        </row>
        <row r="2309">
          <cell r="F2309">
            <v>435</v>
          </cell>
          <cell r="G2309" t="str">
            <v>Амортизација нематеријалне имовине</v>
          </cell>
          <cell r="J2309">
            <v>0</v>
          </cell>
        </row>
        <row r="2310">
          <cell r="F2310">
            <v>441</v>
          </cell>
          <cell r="G2310" t="str">
            <v>Отплата домаћих камата</v>
          </cell>
          <cell r="J2310">
            <v>0</v>
          </cell>
        </row>
        <row r="2311">
          <cell r="F2311">
            <v>442</v>
          </cell>
          <cell r="G2311" t="str">
            <v>Отплата страних камата</v>
          </cell>
          <cell r="J2311">
            <v>0</v>
          </cell>
        </row>
        <row r="2312">
          <cell r="F2312">
            <v>443</v>
          </cell>
          <cell r="G2312" t="str">
            <v>Отплата камата по гаранцијама</v>
          </cell>
          <cell r="J2312">
            <v>0</v>
          </cell>
        </row>
        <row r="2313">
          <cell r="F2313">
            <v>444</v>
          </cell>
          <cell r="G2313" t="str">
            <v>Пратећи трошкови задуживања</v>
          </cell>
          <cell r="J2313">
            <v>0</v>
          </cell>
        </row>
        <row r="2314">
          <cell r="F2314">
            <v>4511</v>
          </cell>
          <cell r="G2314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314">
            <v>0</v>
          </cell>
        </row>
        <row r="2315">
          <cell r="F2315">
            <v>4512</v>
          </cell>
          <cell r="G2315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315">
            <v>0</v>
          </cell>
        </row>
        <row r="2316">
          <cell r="F2316">
            <v>452</v>
          </cell>
          <cell r="G2316" t="str">
            <v>Субвенције приватним финансијским институцијама</v>
          </cell>
          <cell r="J2316">
            <v>0</v>
          </cell>
        </row>
        <row r="2317">
          <cell r="F2317">
            <v>453</v>
          </cell>
          <cell r="G2317" t="str">
            <v>Субвенције јавним финансијским институцијама</v>
          </cell>
          <cell r="J2317">
            <v>0</v>
          </cell>
        </row>
        <row r="2318">
          <cell r="F2318">
            <v>454</v>
          </cell>
          <cell r="G2318" t="str">
            <v>Субвенције приватним предузећима</v>
          </cell>
          <cell r="J2318">
            <v>0</v>
          </cell>
        </row>
        <row r="2319">
          <cell r="F2319">
            <v>461</v>
          </cell>
          <cell r="G2319" t="str">
            <v>Донације страним владама</v>
          </cell>
          <cell r="J2319">
            <v>0</v>
          </cell>
        </row>
        <row r="2320">
          <cell r="F2320">
            <v>462</v>
          </cell>
          <cell r="G2320" t="str">
            <v>Донације и дотације међународним организацијама</v>
          </cell>
          <cell r="J2320">
            <v>0</v>
          </cell>
        </row>
        <row r="2321">
          <cell r="F2321">
            <v>4631</v>
          </cell>
          <cell r="G2321" t="str">
            <v>Текући трансфери осталим нивоима власти</v>
          </cell>
          <cell r="J2321">
            <v>0</v>
          </cell>
        </row>
        <row r="2322">
          <cell r="F2322">
            <v>4632</v>
          </cell>
          <cell r="G2322" t="str">
            <v>Капитални трансфери осталим нивоима власти</v>
          </cell>
          <cell r="J2322">
            <v>0</v>
          </cell>
        </row>
        <row r="2323">
          <cell r="F2323">
            <v>464</v>
          </cell>
          <cell r="G2323" t="str">
            <v>Дотације организацијама обавезног социјалног осигурања</v>
          </cell>
          <cell r="J2323">
            <v>0</v>
          </cell>
        </row>
        <row r="2324">
          <cell r="F2324">
            <v>465</v>
          </cell>
          <cell r="G2324" t="str">
            <v>Остале донације, дотације и трансфери</v>
          </cell>
          <cell r="J2324">
            <v>0</v>
          </cell>
        </row>
        <row r="2325">
          <cell r="F2325">
            <v>472</v>
          </cell>
          <cell r="G2325" t="str">
            <v>Накнаде за социјалну заштиту из буџета</v>
          </cell>
          <cell r="J2325">
            <v>0</v>
          </cell>
        </row>
        <row r="2326">
          <cell r="F2326">
            <v>481</v>
          </cell>
          <cell r="G2326" t="str">
            <v>Дотације невладиним организацијама</v>
          </cell>
          <cell r="J2326">
            <v>0</v>
          </cell>
        </row>
        <row r="2327">
          <cell r="F2327">
            <v>482</v>
          </cell>
          <cell r="G2327" t="str">
            <v>Порези, обавезне таксе, казне и пенали</v>
          </cell>
          <cell r="J2327">
            <v>0</v>
          </cell>
        </row>
        <row r="2328">
          <cell r="F2328">
            <v>483</v>
          </cell>
          <cell r="G2328" t="str">
            <v>Новчане казне и пенали по решењу судова</v>
          </cell>
          <cell r="J2328">
            <v>0</v>
          </cell>
        </row>
        <row r="2329">
          <cell r="F2329">
            <v>484</v>
          </cell>
          <cell r="G2329" t="str">
            <v>Накнада штете за повреде или штету насталу услед елементарних непогода или других природних узрока</v>
          </cell>
          <cell r="J2329">
            <v>0</v>
          </cell>
        </row>
        <row r="2330">
          <cell r="F2330">
            <v>485</v>
          </cell>
          <cell r="G2330" t="str">
            <v>Накнада штете за повреде или штету нанету од стране државних органа</v>
          </cell>
          <cell r="J2330">
            <v>0</v>
          </cell>
        </row>
        <row r="2331">
          <cell r="F2331">
            <v>489</v>
          </cell>
          <cell r="G2331" t="str">
            <v>Расходи који се финансирају из средстава за реализацију националног инвестиционог плана</v>
          </cell>
          <cell r="J2331">
            <v>0</v>
          </cell>
        </row>
        <row r="2332">
          <cell r="F2332">
            <v>494</v>
          </cell>
          <cell r="G2332" t="str">
            <v>Административни трансфери из буџета - Текући расходи</v>
          </cell>
          <cell r="J2332">
            <v>0</v>
          </cell>
        </row>
        <row r="2333">
          <cell r="F2333">
            <v>495</v>
          </cell>
          <cell r="G2333" t="str">
            <v>Административни трансфери из буџета - Издаци за нефинансијску имовину</v>
          </cell>
          <cell r="J2333">
            <v>0</v>
          </cell>
        </row>
        <row r="2334">
          <cell r="F2334">
            <v>496</v>
          </cell>
          <cell r="G2334" t="str">
            <v>Административни трансфери из буџета - Издаци за отплату главнице и набавку финансијске имовине</v>
          </cell>
          <cell r="J2334">
            <v>0</v>
          </cell>
        </row>
        <row r="2335">
          <cell r="F2335">
            <v>499</v>
          </cell>
          <cell r="G2335" t="str">
            <v>Административни трансфери из буџета - Средства резерве</v>
          </cell>
          <cell r="J2335">
            <v>0</v>
          </cell>
        </row>
        <row r="2336">
          <cell r="F2336">
            <v>511</v>
          </cell>
          <cell r="G2336" t="str">
            <v>Зграде и грађевински објекти</v>
          </cell>
          <cell r="J2336">
            <v>0</v>
          </cell>
        </row>
        <row r="2337">
          <cell r="F2337">
            <v>512</v>
          </cell>
          <cell r="G2337" t="str">
            <v>Машине и опрема</v>
          </cell>
          <cell r="J2337">
            <v>0</v>
          </cell>
        </row>
        <row r="2338">
          <cell r="F2338">
            <v>513</v>
          </cell>
          <cell r="G2338" t="str">
            <v>Остале некретнине и опрема</v>
          </cell>
          <cell r="J2338">
            <v>0</v>
          </cell>
        </row>
        <row r="2339">
          <cell r="F2339">
            <v>514</v>
          </cell>
          <cell r="G2339" t="str">
            <v>Култивисана имовина</v>
          </cell>
          <cell r="J2339">
            <v>0</v>
          </cell>
        </row>
        <row r="2340">
          <cell r="F2340">
            <v>515</v>
          </cell>
          <cell r="G2340" t="str">
            <v>Нематеријална имовина</v>
          </cell>
          <cell r="J2340">
            <v>0</v>
          </cell>
        </row>
        <row r="2341">
          <cell r="F2341">
            <v>521</v>
          </cell>
          <cell r="G2341" t="str">
            <v>Робне резерве</v>
          </cell>
          <cell r="J2341">
            <v>0</v>
          </cell>
        </row>
        <row r="2342">
          <cell r="F2342">
            <v>522</v>
          </cell>
          <cell r="G2342" t="str">
            <v>Залихе производње</v>
          </cell>
          <cell r="J2342">
            <v>0</v>
          </cell>
        </row>
        <row r="2343">
          <cell r="F2343">
            <v>523</v>
          </cell>
          <cell r="G2343" t="str">
            <v>Залихе робе за даљу продају</v>
          </cell>
          <cell r="J2343">
            <v>0</v>
          </cell>
        </row>
        <row r="2344">
          <cell r="F2344">
            <v>531</v>
          </cell>
          <cell r="G2344" t="str">
            <v>Драгоцености</v>
          </cell>
          <cell r="J2344">
            <v>0</v>
          </cell>
        </row>
        <row r="2345">
          <cell r="F2345">
            <v>541</v>
          </cell>
          <cell r="G2345" t="str">
            <v>Земљиште</v>
          </cell>
          <cell r="J2345">
            <v>0</v>
          </cell>
        </row>
        <row r="2346">
          <cell r="F2346">
            <v>542</v>
          </cell>
          <cell r="G2346" t="str">
            <v>Рудна богатства</v>
          </cell>
          <cell r="J2346">
            <v>0</v>
          </cell>
        </row>
        <row r="2347">
          <cell r="F2347">
            <v>543</v>
          </cell>
          <cell r="G2347" t="str">
            <v>Шуме и воде</v>
          </cell>
          <cell r="J2347">
            <v>0</v>
          </cell>
        </row>
        <row r="2348">
          <cell r="F2348">
            <v>551</v>
          </cell>
          <cell r="G2348" t="str">
            <v>Нефинансијска имовина која се финансира из средстава за реализацију националног инвестиционог плана</v>
          </cell>
          <cell r="J2348">
            <v>0</v>
          </cell>
        </row>
        <row r="2349">
          <cell r="F2349">
            <v>611</v>
          </cell>
          <cell r="G2349" t="str">
            <v>Отплата главнице домаћим кредиторима</v>
          </cell>
          <cell r="J2349">
            <v>0</v>
          </cell>
        </row>
        <row r="2350">
          <cell r="F2350">
            <v>620</v>
          </cell>
          <cell r="G2350" t="str">
            <v>Набавка финансијске имовине</v>
          </cell>
          <cell r="J2350">
            <v>0</v>
          </cell>
        </row>
        <row r="2351">
          <cell r="G2351" t="str">
            <v>Извори финансирања за функцију 810:</v>
          </cell>
        </row>
        <row r="2352">
          <cell r="F2352" t="str">
            <v>01</v>
          </cell>
          <cell r="G2352" t="str">
            <v>Приходи из буџета</v>
          </cell>
          <cell r="H2352">
            <v>0</v>
          </cell>
          <cell r="J2352">
            <v>0</v>
          </cell>
        </row>
        <row r="2353">
          <cell r="F2353" t="str">
            <v>02</v>
          </cell>
          <cell r="G2353" t="str">
            <v>Трансфери између корисника на истом нивоу</v>
          </cell>
          <cell r="J2353">
            <v>0</v>
          </cell>
        </row>
        <row r="2354">
          <cell r="F2354" t="str">
            <v>03</v>
          </cell>
          <cell r="G2354" t="str">
            <v>Социјални доприноси</v>
          </cell>
          <cell r="J2354">
            <v>0</v>
          </cell>
        </row>
        <row r="2355">
          <cell r="F2355" t="str">
            <v>04</v>
          </cell>
          <cell r="G2355" t="str">
            <v>Сопствени приходи буџетских корисника</v>
          </cell>
          <cell r="J2355">
            <v>0</v>
          </cell>
        </row>
        <row r="2356">
          <cell r="F2356" t="str">
            <v>05</v>
          </cell>
          <cell r="G2356" t="str">
            <v>Донације од иностраних земаља</v>
          </cell>
          <cell r="J2356">
            <v>0</v>
          </cell>
        </row>
        <row r="2357">
          <cell r="F2357" t="str">
            <v>06</v>
          </cell>
          <cell r="G2357" t="str">
            <v>Донације од међународних организација</v>
          </cell>
          <cell r="J2357">
            <v>0</v>
          </cell>
        </row>
        <row r="2358">
          <cell r="F2358" t="str">
            <v>07</v>
          </cell>
          <cell r="G2358" t="str">
            <v>Донације од осталих нивоа власти</v>
          </cell>
          <cell r="J2358">
            <v>0</v>
          </cell>
        </row>
        <row r="2359">
          <cell r="F2359" t="str">
            <v>08</v>
          </cell>
          <cell r="G2359" t="str">
            <v>Донације од невладиних организација и појединаца</v>
          </cell>
          <cell r="J2359">
            <v>0</v>
          </cell>
        </row>
        <row r="2360">
          <cell r="F2360" t="str">
            <v>09</v>
          </cell>
          <cell r="G2360" t="str">
            <v>Примања од продаје нефинансијске имовине</v>
          </cell>
          <cell r="J2360">
            <v>0</v>
          </cell>
        </row>
        <row r="2361">
          <cell r="F2361" t="str">
            <v>10</v>
          </cell>
          <cell r="G2361" t="str">
            <v>Примања од домаћих задуживања</v>
          </cell>
          <cell r="J2361">
            <v>0</v>
          </cell>
        </row>
        <row r="2362">
          <cell r="F2362" t="str">
            <v>11</v>
          </cell>
          <cell r="G2362" t="str">
            <v>Примања од иностраних задуживања</v>
          </cell>
          <cell r="J2362">
            <v>0</v>
          </cell>
        </row>
        <row r="2363">
          <cell r="F2363" t="str">
            <v>12</v>
          </cell>
          <cell r="G2363" t="str">
            <v>Примања од отплате датих кредита и продаје финансијске имовине</v>
          </cell>
          <cell r="J2363">
            <v>0</v>
          </cell>
        </row>
        <row r="2364">
          <cell r="F2364" t="str">
            <v>13</v>
          </cell>
          <cell r="G2364" t="str">
            <v>Нераспоређени вишак прихода из ранијих година</v>
          </cell>
          <cell r="J2364">
            <v>0</v>
          </cell>
        </row>
        <row r="2365">
          <cell r="F2365" t="str">
            <v>14</v>
          </cell>
          <cell r="G2365" t="str">
            <v>Неутрошена средства од приватизације из претходних година</v>
          </cell>
          <cell r="J2365">
            <v>0</v>
          </cell>
        </row>
        <row r="2366">
          <cell r="F2366" t="str">
            <v>15</v>
          </cell>
          <cell r="G2366" t="str">
            <v>Неутрошена средства донација из претходних година</v>
          </cell>
          <cell r="J2366">
            <v>0</v>
          </cell>
        </row>
        <row r="2367">
          <cell r="F2367" t="str">
            <v>16</v>
          </cell>
          <cell r="G2367" t="str">
            <v>Родитељски динар за ваннаставне активности</v>
          </cell>
          <cell r="J2367">
            <v>0</v>
          </cell>
        </row>
        <row r="2368">
          <cell r="G2368" t="str">
            <v>Функција 810:</v>
          </cell>
          <cell r="H2368">
            <v>0</v>
          </cell>
          <cell r="I2368">
            <v>0</v>
          </cell>
          <cell r="J2368">
            <v>0</v>
          </cell>
        </row>
        <row r="2369">
          <cell r="G2369" t="str">
            <v>Извори финансирања за Програмску активност 1301-0003:</v>
          </cell>
        </row>
        <row r="2370">
          <cell r="F2370" t="str">
            <v>01</v>
          </cell>
          <cell r="G2370" t="str">
            <v>Приходи из буџета</v>
          </cell>
          <cell r="H2370">
            <v>0</v>
          </cell>
          <cell r="J2370">
            <v>0</v>
          </cell>
        </row>
        <row r="2371">
          <cell r="F2371" t="str">
            <v>02</v>
          </cell>
          <cell r="G2371" t="str">
            <v>Трансфери између корисника на истом нивоу</v>
          </cell>
          <cell r="J2371">
            <v>0</v>
          </cell>
        </row>
        <row r="2372">
          <cell r="F2372" t="str">
            <v>03</v>
          </cell>
          <cell r="G2372" t="str">
            <v>Социјални доприноси</v>
          </cell>
          <cell r="J2372">
            <v>0</v>
          </cell>
        </row>
        <row r="2373">
          <cell r="F2373" t="str">
            <v>04</v>
          </cell>
          <cell r="G2373" t="str">
            <v>Сопствени приходи буџетских корисника</v>
          </cell>
          <cell r="J2373">
            <v>0</v>
          </cell>
        </row>
        <row r="2374">
          <cell r="F2374" t="str">
            <v>05</v>
          </cell>
          <cell r="G2374" t="str">
            <v>Донације од иностраних земаља</v>
          </cell>
          <cell r="J2374">
            <v>0</v>
          </cell>
        </row>
        <row r="2375">
          <cell r="F2375" t="str">
            <v>06</v>
          </cell>
          <cell r="G2375" t="str">
            <v>Донације од међународних организација</v>
          </cell>
          <cell r="J2375">
            <v>0</v>
          </cell>
        </row>
        <row r="2376">
          <cell r="F2376" t="str">
            <v>07</v>
          </cell>
          <cell r="G2376" t="str">
            <v>Донације од осталих нивоа власти</v>
          </cell>
          <cell r="J2376">
            <v>0</v>
          </cell>
        </row>
        <row r="2377">
          <cell r="F2377" t="str">
            <v>08</v>
          </cell>
          <cell r="G2377" t="str">
            <v>Донације од невладиних организација и појединаца</v>
          </cell>
          <cell r="J2377">
            <v>0</v>
          </cell>
        </row>
        <row r="2378">
          <cell r="F2378" t="str">
            <v>09</v>
          </cell>
          <cell r="G2378" t="str">
            <v>Примања од продаје нефинансијске имовине</v>
          </cell>
          <cell r="J2378">
            <v>0</v>
          </cell>
        </row>
        <row r="2379">
          <cell r="F2379" t="str">
            <v>10</v>
          </cell>
          <cell r="G2379" t="str">
            <v>Примања од домаћих задуживања</v>
          </cell>
          <cell r="J2379">
            <v>0</v>
          </cell>
        </row>
        <row r="2380">
          <cell r="F2380" t="str">
            <v>11</v>
          </cell>
          <cell r="G2380" t="str">
            <v>Примања од иностраних задуживања</v>
          </cell>
          <cell r="J2380">
            <v>0</v>
          </cell>
        </row>
        <row r="2381">
          <cell r="F2381" t="str">
            <v>12</v>
          </cell>
          <cell r="G2381" t="str">
            <v>Примања од отплате датих кредита и продаје финансијске имовине</v>
          </cell>
          <cell r="J2381">
            <v>0</v>
          </cell>
        </row>
        <row r="2382">
          <cell r="F2382" t="str">
            <v>13</v>
          </cell>
          <cell r="G2382" t="str">
            <v>Нераспоређени вишак прихода из ранијих година</v>
          </cell>
          <cell r="J2382">
            <v>0</v>
          </cell>
        </row>
        <row r="2383">
          <cell r="F2383" t="str">
            <v>14</v>
          </cell>
          <cell r="G2383" t="str">
            <v>Неутрошена средства од приватизације из претходних година</v>
          </cell>
          <cell r="J2383">
            <v>0</v>
          </cell>
        </row>
        <row r="2384">
          <cell r="F2384" t="str">
            <v>15</v>
          </cell>
          <cell r="G2384" t="str">
            <v>Неутрошена средства донација из претходних година</v>
          </cell>
          <cell r="J2384">
            <v>0</v>
          </cell>
        </row>
        <row r="2385">
          <cell r="F2385" t="str">
            <v>16</v>
          </cell>
          <cell r="G2385" t="str">
            <v>Родитељски динар за ваннаставне активности</v>
          </cell>
          <cell r="J2385">
            <v>0</v>
          </cell>
        </row>
        <row r="2386">
          <cell r="G2386" t="str">
            <v>Свега за Програмску активност 1301-0003:</v>
          </cell>
          <cell r="H2386">
            <v>0</v>
          </cell>
          <cell r="I2386">
            <v>0</v>
          </cell>
          <cell r="J2386">
            <v>0</v>
          </cell>
        </row>
        <row r="2388">
          <cell r="G2388" t="str">
            <v>Извори финансирања за Програм 14:</v>
          </cell>
        </row>
        <row r="2389">
          <cell r="F2389" t="str">
            <v>01</v>
          </cell>
          <cell r="G2389" t="str">
            <v>Приходи из буџета</v>
          </cell>
          <cell r="H2389">
            <v>0</v>
          </cell>
          <cell r="J2389">
            <v>0</v>
          </cell>
        </row>
        <row r="2390">
          <cell r="F2390" t="str">
            <v>02</v>
          </cell>
          <cell r="G2390" t="str">
            <v>Трансфери између корисника на истом нивоу</v>
          </cell>
          <cell r="J2390">
            <v>0</v>
          </cell>
        </row>
        <row r="2391">
          <cell r="F2391" t="str">
            <v>03</v>
          </cell>
          <cell r="G2391" t="str">
            <v>Социјални доприноси</v>
          </cell>
          <cell r="J2391">
            <v>0</v>
          </cell>
        </row>
        <row r="2392">
          <cell r="F2392" t="str">
            <v>04</v>
          </cell>
          <cell r="G2392" t="str">
            <v>Сопствени приходи буџетских корисника</v>
          </cell>
          <cell r="J2392">
            <v>0</v>
          </cell>
        </row>
        <row r="2393">
          <cell r="F2393" t="str">
            <v>05</v>
          </cell>
          <cell r="G2393" t="str">
            <v>Донације од иностраних земаља</v>
          </cell>
          <cell r="J2393">
            <v>0</v>
          </cell>
        </row>
        <row r="2394">
          <cell r="F2394" t="str">
            <v>06</v>
          </cell>
          <cell r="G2394" t="str">
            <v>Донације од међународних организација</v>
          </cell>
          <cell r="J2394">
            <v>0</v>
          </cell>
        </row>
        <row r="2395">
          <cell r="F2395" t="str">
            <v>07</v>
          </cell>
          <cell r="G2395" t="str">
            <v>Донације од осталих нивоа власти</v>
          </cell>
          <cell r="J2395">
            <v>0</v>
          </cell>
        </row>
        <row r="2396">
          <cell r="F2396" t="str">
            <v>08</v>
          </cell>
          <cell r="G2396" t="str">
            <v>Донације од невладиних организација и појединаца</v>
          </cell>
          <cell r="J2396">
            <v>0</v>
          </cell>
        </row>
        <row r="2397">
          <cell r="F2397" t="str">
            <v>09</v>
          </cell>
          <cell r="G2397" t="str">
            <v>Примања од продаје нефинансијске имовине</v>
          </cell>
          <cell r="J2397">
            <v>0</v>
          </cell>
        </row>
        <row r="2398">
          <cell r="F2398" t="str">
            <v>10</v>
          </cell>
          <cell r="G2398" t="str">
            <v>Примања од домаћих задуживања</v>
          </cell>
          <cell r="J2398">
            <v>0</v>
          </cell>
        </row>
        <row r="2399">
          <cell r="F2399" t="str">
            <v>11</v>
          </cell>
          <cell r="G2399" t="str">
            <v>Примања од иностраних задуживања</v>
          </cell>
          <cell r="J2399">
            <v>0</v>
          </cell>
        </row>
        <row r="2400">
          <cell r="F2400" t="str">
            <v>12</v>
          </cell>
          <cell r="G2400" t="str">
            <v>Примања од отплате датих кредита и продаје финансијске имовине</v>
          </cell>
          <cell r="J2400">
            <v>0</v>
          </cell>
        </row>
        <row r="2401">
          <cell r="F2401" t="str">
            <v>13</v>
          </cell>
          <cell r="G2401" t="str">
            <v>Нераспоређени вишак прихода из ранијих година</v>
          </cell>
          <cell r="J2401">
            <v>0</v>
          </cell>
        </row>
        <row r="2402">
          <cell r="F2402" t="str">
            <v>14</v>
          </cell>
          <cell r="G2402" t="str">
            <v>Неутрошена средства од приватизације из претходних година</v>
          </cell>
          <cell r="J2402">
            <v>0</v>
          </cell>
        </row>
        <row r="2403">
          <cell r="F2403" t="str">
            <v>15</v>
          </cell>
          <cell r="G2403" t="str">
            <v>Неутрошена средства донација из претходних година</v>
          </cell>
          <cell r="J2403">
            <v>0</v>
          </cell>
        </row>
        <row r="2404">
          <cell r="F2404" t="str">
            <v>16</v>
          </cell>
          <cell r="G2404" t="str">
            <v>Родитељски динар за ваннаставне активности</v>
          </cell>
          <cell r="J2404">
            <v>0</v>
          </cell>
        </row>
        <row r="2405">
          <cell r="G2405" t="str">
            <v>Свега за Програм 14:</v>
          </cell>
          <cell r="H2405">
            <v>0</v>
          </cell>
          <cell r="I2405">
            <v>0</v>
          </cell>
          <cell r="J2405">
            <v>0</v>
          </cell>
        </row>
        <row r="2408">
          <cell r="C2408" t="str">
            <v>0602</v>
          </cell>
          <cell r="G2408" t="str">
            <v>ПРОГРАМ 15: ЛОКАЛНА САМОУПРАВА</v>
          </cell>
        </row>
        <row r="2409">
          <cell r="C2409" t="str">
            <v>0602-0001</v>
          </cell>
          <cell r="G2409" t="str">
            <v>Функционисање локалне самоуправе и градских општина</v>
          </cell>
        </row>
        <row r="2410">
          <cell r="D2410">
            <v>130</v>
          </cell>
          <cell r="G2410" t="str">
            <v>Опште јавне услуге</v>
          </cell>
        </row>
        <row r="2411">
          <cell r="F2411">
            <v>411</v>
          </cell>
          <cell r="G2411" t="str">
            <v>Плате, додаци и накнаде запослених (зараде)</v>
          </cell>
          <cell r="J2411">
            <v>0</v>
          </cell>
        </row>
        <row r="2412">
          <cell r="F2412">
            <v>412</v>
          </cell>
          <cell r="G2412" t="str">
            <v>Социјални доприноси на терет послодавца</v>
          </cell>
          <cell r="J2412">
            <v>0</v>
          </cell>
        </row>
        <row r="2413">
          <cell r="F2413">
            <v>413</v>
          </cell>
          <cell r="G2413" t="str">
            <v>Накнаде у натури</v>
          </cell>
          <cell r="J2413">
            <v>0</v>
          </cell>
        </row>
        <row r="2414">
          <cell r="F2414">
            <v>414</v>
          </cell>
          <cell r="G2414" t="str">
            <v>Социјална давања запосленима</v>
          </cell>
          <cell r="J2414">
            <v>0</v>
          </cell>
        </row>
        <row r="2415">
          <cell r="F2415">
            <v>415</v>
          </cell>
          <cell r="G2415" t="str">
            <v>Накнаде трошкова за запослене</v>
          </cell>
          <cell r="J2415">
            <v>0</v>
          </cell>
        </row>
        <row r="2416">
          <cell r="F2416">
            <v>416</v>
          </cell>
          <cell r="G2416" t="str">
            <v>Награде запосленима и остали посебни расходи</v>
          </cell>
          <cell r="J2416">
            <v>0</v>
          </cell>
        </row>
        <row r="2417">
          <cell r="F2417">
            <v>417</v>
          </cell>
          <cell r="G2417" t="str">
            <v>Посланички додатак</v>
          </cell>
          <cell r="J2417">
            <v>0</v>
          </cell>
        </row>
        <row r="2418">
          <cell r="F2418">
            <v>418</v>
          </cell>
          <cell r="G2418" t="str">
            <v>Судијски додатак.</v>
          </cell>
          <cell r="J2418">
            <v>0</v>
          </cell>
        </row>
        <row r="2419">
          <cell r="F2419">
            <v>421</v>
          </cell>
          <cell r="G2419" t="str">
            <v>Стални трошкови</v>
          </cell>
          <cell r="J2419">
            <v>0</v>
          </cell>
        </row>
        <row r="2420">
          <cell r="F2420">
            <v>422</v>
          </cell>
          <cell r="G2420" t="str">
            <v>Трошкови путовања</v>
          </cell>
          <cell r="J2420">
            <v>0</v>
          </cell>
        </row>
        <row r="2421">
          <cell r="F2421">
            <v>423</v>
          </cell>
          <cell r="G2421" t="str">
            <v>Услуге по уговору</v>
          </cell>
          <cell r="J2421">
            <v>0</v>
          </cell>
        </row>
        <row r="2422">
          <cell r="F2422">
            <v>424</v>
          </cell>
          <cell r="G2422" t="str">
            <v>Специјализоване услуге</v>
          </cell>
          <cell r="J2422">
            <v>0</v>
          </cell>
        </row>
        <row r="2423">
          <cell r="F2423">
            <v>425</v>
          </cell>
          <cell r="G2423" t="str">
            <v>Текуће поправке и одржавање</v>
          </cell>
          <cell r="J2423">
            <v>0</v>
          </cell>
        </row>
        <row r="2424">
          <cell r="F2424">
            <v>426</v>
          </cell>
          <cell r="G2424" t="str">
            <v>Материјал</v>
          </cell>
          <cell r="J2424">
            <v>0</v>
          </cell>
        </row>
        <row r="2425">
          <cell r="F2425">
            <v>431</v>
          </cell>
          <cell r="G2425" t="str">
            <v>Амортизација некретнина и опреме</v>
          </cell>
          <cell r="J2425">
            <v>0</v>
          </cell>
        </row>
        <row r="2426">
          <cell r="F2426">
            <v>432</v>
          </cell>
          <cell r="G2426" t="str">
            <v>Амортизација култивисане имовине</v>
          </cell>
          <cell r="J2426">
            <v>0</v>
          </cell>
        </row>
        <row r="2427">
          <cell r="F2427">
            <v>433</v>
          </cell>
          <cell r="G2427" t="str">
            <v>Употреба драгоцености</v>
          </cell>
          <cell r="J2427">
            <v>0</v>
          </cell>
        </row>
        <row r="2428">
          <cell r="F2428">
            <v>434</v>
          </cell>
          <cell r="G2428" t="str">
            <v>Употреба природне имовине</v>
          </cell>
          <cell r="J2428">
            <v>0</v>
          </cell>
        </row>
        <row r="2429">
          <cell r="F2429">
            <v>435</v>
          </cell>
          <cell r="G2429" t="str">
            <v>Амортизација нематеријалне имовине</v>
          </cell>
          <cell r="J2429">
            <v>0</v>
          </cell>
        </row>
        <row r="2430">
          <cell r="F2430">
            <v>441</v>
          </cell>
          <cell r="G2430" t="str">
            <v>Отплата домаћих камата</v>
          </cell>
          <cell r="J2430">
            <v>0</v>
          </cell>
        </row>
        <row r="2431">
          <cell r="F2431">
            <v>442</v>
          </cell>
          <cell r="G2431" t="str">
            <v>Отплата страних камата</v>
          </cell>
          <cell r="J2431">
            <v>0</v>
          </cell>
        </row>
        <row r="2432">
          <cell r="F2432">
            <v>443</v>
          </cell>
          <cell r="G2432" t="str">
            <v>Отплата камата по гаранцијама</v>
          </cell>
          <cell r="J2432">
            <v>0</v>
          </cell>
        </row>
        <row r="2433">
          <cell r="F2433">
            <v>444</v>
          </cell>
          <cell r="G2433" t="str">
            <v>Пратећи трошкови задуживања</v>
          </cell>
          <cell r="J2433">
            <v>0</v>
          </cell>
        </row>
        <row r="2434">
          <cell r="F2434">
            <v>4511</v>
          </cell>
          <cell r="G2434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434">
            <v>0</v>
          </cell>
        </row>
        <row r="2435">
          <cell r="F2435">
            <v>4512</v>
          </cell>
          <cell r="G2435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435">
            <v>0</v>
          </cell>
        </row>
        <row r="2436">
          <cell r="F2436">
            <v>452</v>
          </cell>
          <cell r="G2436" t="str">
            <v>Субвенције приватним финансијским институцијама</v>
          </cell>
          <cell r="J2436">
            <v>0</v>
          </cell>
        </row>
        <row r="2437">
          <cell r="F2437">
            <v>453</v>
          </cell>
          <cell r="G2437" t="str">
            <v>Субвенције јавним финансијским институцијама</v>
          </cell>
          <cell r="J2437">
            <v>0</v>
          </cell>
        </row>
        <row r="2438">
          <cell r="F2438">
            <v>454</v>
          </cell>
          <cell r="G2438" t="str">
            <v>Субвенције приватним предузећима</v>
          </cell>
          <cell r="J2438">
            <v>0</v>
          </cell>
        </row>
        <row r="2439">
          <cell r="F2439">
            <v>461</v>
          </cell>
          <cell r="G2439" t="str">
            <v>Донације страним владама</v>
          </cell>
          <cell r="J2439">
            <v>0</v>
          </cell>
        </row>
        <row r="2440">
          <cell r="F2440">
            <v>462</v>
          </cell>
          <cell r="G2440" t="str">
            <v>Донације и дотације међународним организацијама</v>
          </cell>
          <cell r="J2440">
            <v>0</v>
          </cell>
        </row>
        <row r="2441">
          <cell r="F2441">
            <v>4631</v>
          </cell>
          <cell r="G2441" t="str">
            <v>Текући трансфери осталим нивоима власти</v>
          </cell>
          <cell r="J2441">
            <v>0</v>
          </cell>
        </row>
        <row r="2442">
          <cell r="F2442">
            <v>4632</v>
          </cell>
          <cell r="G2442" t="str">
            <v>Капитални трансфери осталим нивоима власти</v>
          </cell>
          <cell r="J2442">
            <v>0</v>
          </cell>
        </row>
        <row r="2443">
          <cell r="F2443">
            <v>464</v>
          </cell>
          <cell r="G2443" t="str">
            <v>Дотације организацијама обавезног социјалног осигурања</v>
          </cell>
          <cell r="J2443">
            <v>0</v>
          </cell>
        </row>
        <row r="2444">
          <cell r="F2444">
            <v>465</v>
          </cell>
          <cell r="G2444" t="str">
            <v>Остале донације, дотације и трансфери</v>
          </cell>
          <cell r="J2444">
            <v>0</v>
          </cell>
        </row>
        <row r="2445">
          <cell r="F2445">
            <v>472</v>
          </cell>
          <cell r="G2445" t="str">
            <v>Накнаде за социјалну заштиту из буџета</v>
          </cell>
          <cell r="J2445">
            <v>0</v>
          </cell>
        </row>
        <row r="2446">
          <cell r="F2446">
            <v>481</v>
          </cell>
          <cell r="G2446" t="str">
            <v>Дотације невладиним организацијама</v>
          </cell>
          <cell r="J2446">
            <v>0</v>
          </cell>
        </row>
        <row r="2447">
          <cell r="F2447">
            <v>482</v>
          </cell>
          <cell r="G2447" t="str">
            <v>Порези, обавезне таксе, казне и пенали</v>
          </cell>
          <cell r="J2447">
            <v>0</v>
          </cell>
        </row>
        <row r="2448">
          <cell r="F2448">
            <v>483</v>
          </cell>
          <cell r="G2448" t="str">
            <v>Новчане казне и пенали по решењу судова</v>
          </cell>
          <cell r="J2448">
            <v>0</v>
          </cell>
        </row>
        <row r="2449">
          <cell r="F2449">
            <v>484</v>
          </cell>
          <cell r="G2449" t="str">
            <v>Накнада штете за повреде или штету насталу услед елементарних непогода или других природних узрока</v>
          </cell>
          <cell r="J2449">
            <v>0</v>
          </cell>
        </row>
        <row r="2450">
          <cell r="F2450">
            <v>485</v>
          </cell>
          <cell r="G2450" t="str">
            <v>Накнада штете за повреде или штету нанету од стране државних органа</v>
          </cell>
          <cell r="J2450">
            <v>0</v>
          </cell>
        </row>
        <row r="2451">
          <cell r="F2451">
            <v>489</v>
          </cell>
          <cell r="G2451" t="str">
            <v>Расходи који се финансирају из средстава за реализацију националног инвестиционог плана</v>
          </cell>
          <cell r="J2451">
            <v>0</v>
          </cell>
        </row>
        <row r="2452">
          <cell r="F2452">
            <v>494</v>
          </cell>
          <cell r="G2452" t="str">
            <v>Административни трансфери из буџета - Текући расходи</v>
          </cell>
          <cell r="J2452">
            <v>0</v>
          </cell>
        </row>
        <row r="2453">
          <cell r="F2453">
            <v>495</v>
          </cell>
          <cell r="G2453" t="str">
            <v>Административни трансфери из буџета - Издаци за нефинансијску имовину</v>
          </cell>
          <cell r="J2453">
            <v>0</v>
          </cell>
        </row>
        <row r="2454">
          <cell r="F2454">
            <v>496</v>
          </cell>
          <cell r="G2454" t="str">
            <v>Административни трансфери из буџета - Издаци за отплату главнице и набавку финансијске имовине</v>
          </cell>
          <cell r="J2454">
            <v>0</v>
          </cell>
        </row>
        <row r="2455">
          <cell r="F2455">
            <v>499</v>
          </cell>
          <cell r="G2455" t="str">
            <v>Административни трансфери из буџета - Средства резерве</v>
          </cell>
          <cell r="J2455">
            <v>0</v>
          </cell>
        </row>
        <row r="2456">
          <cell r="F2456">
            <v>511</v>
          </cell>
          <cell r="G2456" t="str">
            <v>Зграде и грађевински објекти</v>
          </cell>
          <cell r="J2456">
            <v>0</v>
          </cell>
        </row>
        <row r="2457">
          <cell r="F2457">
            <v>512</v>
          </cell>
          <cell r="G2457" t="str">
            <v>Машине и опрема</v>
          </cell>
          <cell r="J2457">
            <v>0</v>
          </cell>
        </row>
        <row r="2458">
          <cell r="F2458">
            <v>513</v>
          </cell>
          <cell r="G2458" t="str">
            <v>Остале некретнине и опрема</v>
          </cell>
          <cell r="J2458">
            <v>0</v>
          </cell>
        </row>
        <row r="2459">
          <cell r="F2459">
            <v>514</v>
          </cell>
          <cell r="G2459" t="str">
            <v>Култивисана имовина</v>
          </cell>
          <cell r="J2459">
            <v>0</v>
          </cell>
        </row>
        <row r="2460">
          <cell r="F2460">
            <v>515</v>
          </cell>
          <cell r="G2460" t="str">
            <v>Нематеријална имовина</v>
          </cell>
          <cell r="J2460">
            <v>0</v>
          </cell>
        </row>
        <row r="2461">
          <cell r="F2461">
            <v>521</v>
          </cell>
          <cell r="G2461" t="str">
            <v>Робне резерве</v>
          </cell>
          <cell r="J2461">
            <v>0</v>
          </cell>
        </row>
        <row r="2462">
          <cell r="F2462">
            <v>522</v>
          </cell>
          <cell r="G2462" t="str">
            <v>Залихе производње</v>
          </cell>
          <cell r="J2462">
            <v>0</v>
          </cell>
        </row>
        <row r="2463">
          <cell r="F2463">
            <v>523</v>
          </cell>
          <cell r="G2463" t="str">
            <v>Залихе робе за даљу продају</v>
          </cell>
          <cell r="J2463">
            <v>0</v>
          </cell>
        </row>
        <row r="2464">
          <cell r="F2464">
            <v>531</v>
          </cell>
          <cell r="G2464" t="str">
            <v>Драгоцености</v>
          </cell>
          <cell r="J2464">
            <v>0</v>
          </cell>
        </row>
        <row r="2465">
          <cell r="F2465">
            <v>541</v>
          </cell>
          <cell r="G2465" t="str">
            <v>Земљиште</v>
          </cell>
          <cell r="J2465">
            <v>0</v>
          </cell>
        </row>
        <row r="2466">
          <cell r="F2466">
            <v>542</v>
          </cell>
          <cell r="G2466" t="str">
            <v>Рудна богатства</v>
          </cell>
          <cell r="J2466">
            <v>0</v>
          </cell>
        </row>
        <row r="2467">
          <cell r="F2467">
            <v>543</v>
          </cell>
          <cell r="G2467" t="str">
            <v>Шуме и воде</v>
          </cell>
          <cell r="J2467">
            <v>0</v>
          </cell>
        </row>
        <row r="2468">
          <cell r="F2468">
            <v>551</v>
          </cell>
          <cell r="G2468" t="str">
            <v>Нефинансијска имовина која се финансира из средстава за реализацију националног инвестиционог плана</v>
          </cell>
          <cell r="J2468">
            <v>0</v>
          </cell>
        </row>
        <row r="2469">
          <cell r="F2469">
            <v>611</v>
          </cell>
          <cell r="G2469" t="str">
            <v>Отплата главнице домаћим кредиторима</v>
          </cell>
          <cell r="J2469">
            <v>0</v>
          </cell>
        </row>
        <row r="2470">
          <cell r="F2470">
            <v>620</v>
          </cell>
          <cell r="G2470" t="str">
            <v>Набавка финансијске имовине</v>
          </cell>
          <cell r="J2470">
            <v>0</v>
          </cell>
        </row>
        <row r="2471">
          <cell r="G2471" t="str">
            <v>Извори финансирања за функцију 130:</v>
          </cell>
        </row>
        <row r="2472">
          <cell r="F2472" t="str">
            <v>01</v>
          </cell>
          <cell r="G2472" t="str">
            <v>Приходи из буџета</v>
          </cell>
          <cell r="H2472">
            <v>0</v>
          </cell>
          <cell r="J2472">
            <v>0</v>
          </cell>
        </row>
        <row r="2473">
          <cell r="F2473" t="str">
            <v>02</v>
          </cell>
          <cell r="G2473" t="str">
            <v>Трансфери између корисника на истом нивоу</v>
          </cell>
          <cell r="J2473">
            <v>0</v>
          </cell>
        </row>
        <row r="2474">
          <cell r="F2474" t="str">
            <v>03</v>
          </cell>
          <cell r="G2474" t="str">
            <v>Социјални доприноси</v>
          </cell>
          <cell r="J2474">
            <v>0</v>
          </cell>
        </row>
        <row r="2475">
          <cell r="F2475" t="str">
            <v>04</v>
          </cell>
          <cell r="G2475" t="str">
            <v>Сопствени приходи буџетских корисника</v>
          </cell>
          <cell r="J2475">
            <v>0</v>
          </cell>
        </row>
        <row r="2476">
          <cell r="F2476" t="str">
            <v>05</v>
          </cell>
          <cell r="G2476" t="str">
            <v>Донације од иностраних земаља</v>
          </cell>
          <cell r="J2476">
            <v>0</v>
          </cell>
        </row>
        <row r="2477">
          <cell r="F2477" t="str">
            <v>06</v>
          </cell>
          <cell r="G2477" t="str">
            <v>Донације од међународних организација</v>
          </cell>
          <cell r="J2477">
            <v>0</v>
          </cell>
        </row>
        <row r="2478">
          <cell r="F2478" t="str">
            <v>07</v>
          </cell>
          <cell r="G2478" t="str">
            <v>Донације од осталих нивоа власти</v>
          </cell>
          <cell r="J2478">
            <v>0</v>
          </cell>
        </row>
        <row r="2479">
          <cell r="F2479" t="str">
            <v>08</v>
          </cell>
          <cell r="G2479" t="str">
            <v>Донације од невладиних организација и појединаца</v>
          </cell>
          <cell r="J2479">
            <v>0</v>
          </cell>
        </row>
        <row r="2480">
          <cell r="F2480" t="str">
            <v>09</v>
          </cell>
          <cell r="G2480" t="str">
            <v>Примања од продаје нефинансијске имовине</v>
          </cell>
          <cell r="J2480">
            <v>0</v>
          </cell>
        </row>
        <row r="2481">
          <cell r="F2481" t="str">
            <v>10</v>
          </cell>
          <cell r="G2481" t="str">
            <v>Примања од домаћих задуживања</v>
          </cell>
          <cell r="J2481">
            <v>0</v>
          </cell>
        </row>
        <row r="2482">
          <cell r="F2482" t="str">
            <v>11</v>
          </cell>
          <cell r="G2482" t="str">
            <v>Примања од иностраних задуживања</v>
          </cell>
          <cell r="J2482">
            <v>0</v>
          </cell>
        </row>
        <row r="2483">
          <cell r="F2483" t="str">
            <v>12</v>
          </cell>
          <cell r="G2483" t="str">
            <v>Примања од отплате датих кредита и продаје финансијске имовине</v>
          </cell>
          <cell r="J2483">
            <v>0</v>
          </cell>
        </row>
        <row r="2484">
          <cell r="F2484" t="str">
            <v>13</v>
          </cell>
          <cell r="G2484" t="str">
            <v>Нераспоређени вишак прихода из ранијих година</v>
          </cell>
          <cell r="J2484">
            <v>0</v>
          </cell>
        </row>
        <row r="2485">
          <cell r="F2485" t="str">
            <v>14</v>
          </cell>
          <cell r="G2485" t="str">
            <v>Неутрошена средства од приватизације из претходних година</v>
          </cell>
          <cell r="J2485">
            <v>0</v>
          </cell>
        </row>
        <row r="2486">
          <cell r="F2486" t="str">
            <v>15</v>
          </cell>
          <cell r="G2486" t="str">
            <v>Неутрошена средства донација из претходних година</v>
          </cell>
          <cell r="J2486">
            <v>0</v>
          </cell>
        </row>
        <row r="2487">
          <cell r="F2487" t="str">
            <v>16</v>
          </cell>
          <cell r="G2487" t="str">
            <v>Родитељски динар за ваннаставне активности</v>
          </cell>
          <cell r="J2487">
            <v>0</v>
          </cell>
        </row>
        <row r="2488">
          <cell r="G2488" t="str">
            <v>Функција 130:</v>
          </cell>
          <cell r="H2488">
            <v>0</v>
          </cell>
          <cell r="I2488">
            <v>0</v>
          </cell>
          <cell r="J2488">
            <v>0</v>
          </cell>
        </row>
        <row r="2489">
          <cell r="G2489" t="str">
            <v>Извори финансирања за Програмску активност 0602-0001:</v>
          </cell>
        </row>
        <row r="2490">
          <cell r="F2490" t="str">
            <v>01</v>
          </cell>
          <cell r="G2490" t="str">
            <v>Приходи из буџета</v>
          </cell>
          <cell r="H2490">
            <v>0</v>
          </cell>
          <cell r="J2490">
            <v>0</v>
          </cell>
        </row>
        <row r="2491">
          <cell r="F2491" t="str">
            <v>02</v>
          </cell>
          <cell r="G2491" t="str">
            <v>Трансфери између корисника на истом нивоу</v>
          </cell>
          <cell r="J2491">
            <v>0</v>
          </cell>
        </row>
        <row r="2492">
          <cell r="F2492" t="str">
            <v>03</v>
          </cell>
          <cell r="G2492" t="str">
            <v>Социјални доприноси</v>
          </cell>
          <cell r="J2492">
            <v>0</v>
          </cell>
        </row>
        <row r="2493">
          <cell r="F2493" t="str">
            <v>04</v>
          </cell>
          <cell r="G2493" t="str">
            <v>Сопствени приходи буџетских корисника</v>
          </cell>
          <cell r="J2493">
            <v>0</v>
          </cell>
        </row>
        <row r="2494">
          <cell r="F2494" t="str">
            <v>05</v>
          </cell>
          <cell r="G2494" t="str">
            <v>Донације од иностраних земаља</v>
          </cell>
          <cell r="J2494">
            <v>0</v>
          </cell>
        </row>
        <row r="2495">
          <cell r="F2495" t="str">
            <v>06</v>
          </cell>
          <cell r="G2495" t="str">
            <v>Донације од међународних организација</v>
          </cell>
          <cell r="J2495">
            <v>0</v>
          </cell>
        </row>
        <row r="2496">
          <cell r="F2496" t="str">
            <v>07</v>
          </cell>
          <cell r="G2496" t="str">
            <v>Донације од осталих нивоа власти</v>
          </cell>
          <cell r="J2496">
            <v>0</v>
          </cell>
        </row>
        <row r="2497">
          <cell r="F2497" t="str">
            <v>08</v>
          </cell>
          <cell r="G2497" t="str">
            <v>Донације од невладиних организација и појединаца</v>
          </cell>
          <cell r="J2497">
            <v>0</v>
          </cell>
        </row>
        <row r="2498">
          <cell r="F2498" t="str">
            <v>09</v>
          </cell>
          <cell r="G2498" t="str">
            <v>Примања од продаје нефинансијске имовине</v>
          </cell>
          <cell r="J2498">
            <v>0</v>
          </cell>
        </row>
        <row r="2499">
          <cell r="F2499" t="str">
            <v>10</v>
          </cell>
          <cell r="G2499" t="str">
            <v>Примања од домаћих задуживања</v>
          </cell>
          <cell r="J2499">
            <v>0</v>
          </cell>
        </row>
        <row r="2500">
          <cell r="F2500" t="str">
            <v>11</v>
          </cell>
          <cell r="G2500" t="str">
            <v>Примања од иностраних задуживања</v>
          </cell>
          <cell r="J2500">
            <v>0</v>
          </cell>
        </row>
        <row r="2501">
          <cell r="F2501" t="str">
            <v>12</v>
          </cell>
          <cell r="G2501" t="str">
            <v>Примања од отплате датих кредита и продаје финансијске имовине</v>
          </cell>
          <cell r="J2501">
            <v>0</v>
          </cell>
        </row>
        <row r="2502">
          <cell r="F2502" t="str">
            <v>13</v>
          </cell>
          <cell r="G2502" t="str">
            <v>Нераспоређени вишак прихода из ранијих година</v>
          </cell>
          <cell r="J2502">
            <v>0</v>
          </cell>
        </row>
        <row r="2503">
          <cell r="F2503" t="str">
            <v>14</v>
          </cell>
          <cell r="G2503" t="str">
            <v>Неутрошена средства од приватизације из претходних година</v>
          </cell>
          <cell r="J2503">
            <v>0</v>
          </cell>
        </row>
        <row r="2504">
          <cell r="F2504" t="str">
            <v>15</v>
          </cell>
          <cell r="G2504" t="str">
            <v>Неутрошена средства донација из претходних година</v>
          </cell>
          <cell r="J2504">
            <v>0</v>
          </cell>
        </row>
        <row r="2505">
          <cell r="F2505" t="str">
            <v>16</v>
          </cell>
          <cell r="G2505" t="str">
            <v>Родитељски динар за ваннаставне активности</v>
          </cell>
          <cell r="J2505">
            <v>0</v>
          </cell>
        </row>
        <row r="2506">
          <cell r="G2506" t="str">
            <v>Свега за Програмску активност 0602-0001:</v>
          </cell>
          <cell r="H2506">
            <v>0</v>
          </cell>
          <cell r="I2506">
            <v>0</v>
          </cell>
          <cell r="J2506">
            <v>0</v>
          </cell>
        </row>
        <row r="2508">
          <cell r="C2508" t="str">
            <v>0602-0003</v>
          </cell>
          <cell r="G2508" t="str">
            <v>Управљање јавним дугом</v>
          </cell>
        </row>
        <row r="2509">
          <cell r="D2509">
            <v>170</v>
          </cell>
          <cell r="G2509" t="str">
            <v>Управљање јавним дугом</v>
          </cell>
        </row>
        <row r="2510">
          <cell r="F2510">
            <v>411</v>
          </cell>
          <cell r="G2510" t="str">
            <v>Плате, додаци и накнаде запослених (зараде)</v>
          </cell>
          <cell r="J2510">
            <v>0</v>
          </cell>
        </row>
        <row r="2511">
          <cell r="F2511">
            <v>412</v>
          </cell>
          <cell r="G2511" t="str">
            <v>Социјални доприноси на терет послодавца</v>
          </cell>
          <cell r="J2511">
            <v>0</v>
          </cell>
        </row>
        <row r="2512">
          <cell r="F2512">
            <v>413</v>
          </cell>
          <cell r="G2512" t="str">
            <v>Накнаде у натури</v>
          </cell>
          <cell r="J2512">
            <v>0</v>
          </cell>
        </row>
        <row r="2513">
          <cell r="F2513">
            <v>414</v>
          </cell>
          <cell r="G2513" t="str">
            <v>Социјална давања запосленима</v>
          </cell>
          <cell r="J2513">
            <v>0</v>
          </cell>
        </row>
        <row r="2514">
          <cell r="F2514">
            <v>415</v>
          </cell>
          <cell r="G2514" t="str">
            <v>Накнаде трошкова за запослене</v>
          </cell>
          <cell r="J2514">
            <v>0</v>
          </cell>
        </row>
        <row r="2515">
          <cell r="F2515">
            <v>416</v>
          </cell>
          <cell r="G2515" t="str">
            <v>Награде запосленима и остали посебни расходи</v>
          </cell>
          <cell r="J2515">
            <v>0</v>
          </cell>
        </row>
        <row r="2516">
          <cell r="F2516">
            <v>417</v>
          </cell>
          <cell r="G2516" t="str">
            <v>Посланички додатак</v>
          </cell>
          <cell r="J2516">
            <v>0</v>
          </cell>
        </row>
        <row r="2517">
          <cell r="F2517">
            <v>418</v>
          </cell>
          <cell r="G2517" t="str">
            <v>Судијски додатак.</v>
          </cell>
          <cell r="J2517">
            <v>0</v>
          </cell>
        </row>
        <row r="2518">
          <cell r="F2518">
            <v>421</v>
          </cell>
          <cell r="G2518" t="str">
            <v>Стални трошкови</v>
          </cell>
          <cell r="J2518">
            <v>0</v>
          </cell>
        </row>
        <row r="2519">
          <cell r="F2519">
            <v>422</v>
          </cell>
          <cell r="G2519" t="str">
            <v>Трошкови путовања</v>
          </cell>
          <cell r="J2519">
            <v>0</v>
          </cell>
        </row>
        <row r="2520">
          <cell r="F2520">
            <v>423</v>
          </cell>
          <cell r="G2520" t="str">
            <v>Услуге по уговору</v>
          </cell>
          <cell r="J2520">
            <v>0</v>
          </cell>
        </row>
        <row r="2521">
          <cell r="F2521">
            <v>424</v>
          </cell>
          <cell r="G2521" t="str">
            <v>Специјализоване услуге</v>
          </cell>
          <cell r="J2521">
            <v>0</v>
          </cell>
        </row>
        <row r="2522">
          <cell r="F2522">
            <v>425</v>
          </cell>
          <cell r="G2522" t="str">
            <v>Текуће поправке и одржавање</v>
          </cell>
          <cell r="J2522">
            <v>0</v>
          </cell>
        </row>
        <row r="2523">
          <cell r="F2523">
            <v>426</v>
          </cell>
          <cell r="G2523" t="str">
            <v>Материјал</v>
          </cell>
          <cell r="J2523">
            <v>0</v>
          </cell>
        </row>
        <row r="2524">
          <cell r="F2524">
            <v>431</v>
          </cell>
          <cell r="G2524" t="str">
            <v>Амортизација некретнина и опреме</v>
          </cell>
          <cell r="J2524">
            <v>0</v>
          </cell>
        </row>
        <row r="2525">
          <cell r="F2525">
            <v>432</v>
          </cell>
          <cell r="G2525" t="str">
            <v>Амортизација култивисане имовине</v>
          </cell>
          <cell r="J2525">
            <v>0</v>
          </cell>
        </row>
        <row r="2526">
          <cell r="F2526">
            <v>433</v>
          </cell>
          <cell r="G2526" t="str">
            <v>Употреба драгоцености</v>
          </cell>
          <cell r="J2526">
            <v>0</v>
          </cell>
        </row>
        <row r="2527">
          <cell r="F2527">
            <v>434</v>
          </cell>
          <cell r="G2527" t="str">
            <v>Употреба природне имовине</v>
          </cell>
          <cell r="J2527">
            <v>0</v>
          </cell>
        </row>
        <row r="2528">
          <cell r="F2528">
            <v>435</v>
          </cell>
          <cell r="G2528" t="str">
            <v>Амортизација нематеријалне имовине</v>
          </cell>
          <cell r="J2528">
            <v>0</v>
          </cell>
        </row>
        <row r="2529">
          <cell r="F2529">
            <v>441</v>
          </cell>
          <cell r="G2529" t="str">
            <v>Отплата домаћих камата</v>
          </cell>
          <cell r="J2529">
            <v>0</v>
          </cell>
        </row>
        <row r="2530">
          <cell r="F2530">
            <v>442</v>
          </cell>
          <cell r="G2530" t="str">
            <v>Отплата страних камата</v>
          </cell>
          <cell r="J2530">
            <v>0</v>
          </cell>
        </row>
        <row r="2531">
          <cell r="F2531">
            <v>443</v>
          </cell>
          <cell r="G2531" t="str">
            <v>Отплата камата по гаранцијама</v>
          </cell>
          <cell r="J2531">
            <v>0</v>
          </cell>
        </row>
        <row r="2532">
          <cell r="F2532">
            <v>444</v>
          </cell>
          <cell r="G2532" t="str">
            <v>Пратећи трошкови задуживања</v>
          </cell>
          <cell r="J2532">
            <v>0</v>
          </cell>
        </row>
        <row r="2533">
          <cell r="F2533">
            <v>4511</v>
          </cell>
          <cell r="G253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533">
            <v>0</v>
          </cell>
        </row>
        <row r="2534">
          <cell r="F2534">
            <v>4512</v>
          </cell>
          <cell r="G253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534">
            <v>0</v>
          </cell>
        </row>
        <row r="2535">
          <cell r="F2535">
            <v>452</v>
          </cell>
          <cell r="G2535" t="str">
            <v>Субвенције приватним финансијским институцијама</v>
          </cell>
          <cell r="J2535">
            <v>0</v>
          </cell>
        </row>
        <row r="2536">
          <cell r="F2536">
            <v>453</v>
          </cell>
          <cell r="G2536" t="str">
            <v>Субвенције јавним финансијским институцијама</v>
          </cell>
          <cell r="J2536">
            <v>0</v>
          </cell>
        </row>
        <row r="2537">
          <cell r="F2537">
            <v>454</v>
          </cell>
          <cell r="G2537" t="str">
            <v>Субвенције приватним предузећима</v>
          </cell>
          <cell r="J2537">
            <v>0</v>
          </cell>
        </row>
        <row r="2538">
          <cell r="F2538">
            <v>461</v>
          </cell>
          <cell r="G2538" t="str">
            <v>Донације страним владама</v>
          </cell>
          <cell r="J2538">
            <v>0</v>
          </cell>
        </row>
        <row r="2539">
          <cell r="F2539">
            <v>462</v>
          </cell>
          <cell r="G2539" t="str">
            <v>Донације и дотације међународним организацијама</v>
          </cell>
          <cell r="J2539">
            <v>0</v>
          </cell>
        </row>
        <row r="2540">
          <cell r="F2540">
            <v>4631</v>
          </cell>
          <cell r="G2540" t="str">
            <v>Текући трансфери осталим нивоима власти</v>
          </cell>
          <cell r="J2540">
            <v>0</v>
          </cell>
        </row>
        <row r="2541">
          <cell r="F2541">
            <v>4632</v>
          </cell>
          <cell r="G2541" t="str">
            <v>Капитални трансфери осталим нивоима власти</v>
          </cell>
          <cell r="J2541">
            <v>0</v>
          </cell>
        </row>
        <row r="2542">
          <cell r="F2542">
            <v>464</v>
          </cell>
          <cell r="G2542" t="str">
            <v>Дотације организацијама обавезног социјалног осигурања</v>
          </cell>
          <cell r="J2542">
            <v>0</v>
          </cell>
        </row>
        <row r="2543">
          <cell r="F2543">
            <v>465</v>
          </cell>
          <cell r="G2543" t="str">
            <v>Остале донације, дотације и трансфери</v>
          </cell>
          <cell r="J2543">
            <v>0</v>
          </cell>
        </row>
        <row r="2544">
          <cell r="F2544">
            <v>472</v>
          </cell>
          <cell r="G2544" t="str">
            <v>Накнаде за социјалну заштиту из буџета</v>
          </cell>
          <cell r="J2544">
            <v>0</v>
          </cell>
        </row>
        <row r="2545">
          <cell r="F2545">
            <v>481</v>
          </cell>
          <cell r="G2545" t="str">
            <v>Дотације невладиним организацијама</v>
          </cell>
          <cell r="J2545">
            <v>0</v>
          </cell>
        </row>
        <row r="2546">
          <cell r="F2546">
            <v>482</v>
          </cell>
          <cell r="G2546" t="str">
            <v>Порези, обавезне таксе, казне и пенали</v>
          </cell>
          <cell r="J2546">
            <v>0</v>
          </cell>
        </row>
        <row r="2547">
          <cell r="F2547">
            <v>483</v>
          </cell>
          <cell r="G2547" t="str">
            <v>Новчане казне и пенали по решењу судова</v>
          </cell>
          <cell r="J2547">
            <v>0</v>
          </cell>
        </row>
        <row r="2548">
          <cell r="F2548">
            <v>484</v>
          </cell>
          <cell r="G2548" t="str">
            <v>Накнада штете за повреде или штету насталу услед елементарних непогода или других природних узрока</v>
          </cell>
          <cell r="J2548">
            <v>0</v>
          </cell>
        </row>
        <row r="2549">
          <cell r="F2549">
            <v>485</v>
          </cell>
          <cell r="G2549" t="str">
            <v>Накнада штете за повреде или штету нанету од стране државних органа</v>
          </cell>
          <cell r="J2549">
            <v>0</v>
          </cell>
        </row>
        <row r="2550">
          <cell r="F2550">
            <v>489</v>
          </cell>
          <cell r="G2550" t="str">
            <v>Расходи који се финансирају из средстава за реализацију националног инвестиционог плана</v>
          </cell>
          <cell r="J2550">
            <v>0</v>
          </cell>
        </row>
        <row r="2551">
          <cell r="F2551">
            <v>494</v>
          </cell>
          <cell r="G2551" t="str">
            <v>Административни трансфери из буџета - Текући расходи</v>
          </cell>
          <cell r="J2551">
            <v>0</v>
          </cell>
        </row>
        <row r="2552">
          <cell r="F2552">
            <v>495</v>
          </cell>
          <cell r="G2552" t="str">
            <v>Административни трансфери из буџета - Издаци за нефинансијску имовину</v>
          </cell>
          <cell r="J2552">
            <v>0</v>
          </cell>
        </row>
        <row r="2553">
          <cell r="F2553">
            <v>496</v>
          </cell>
          <cell r="G2553" t="str">
            <v>Административни трансфери из буџета - Издаци за отплату главнице и набавку финансијске имовине</v>
          </cell>
          <cell r="J2553">
            <v>0</v>
          </cell>
        </row>
        <row r="2554">
          <cell r="F2554">
            <v>499</v>
          </cell>
          <cell r="G2554" t="str">
            <v>Административни трансфери из буџета - Средства резерве</v>
          </cell>
          <cell r="J2554">
            <v>0</v>
          </cell>
        </row>
        <row r="2555">
          <cell r="F2555">
            <v>511</v>
          </cell>
          <cell r="G2555" t="str">
            <v>Зграде и грађевински објекти</v>
          </cell>
          <cell r="J2555">
            <v>0</v>
          </cell>
        </row>
        <row r="2556">
          <cell r="F2556">
            <v>512</v>
          </cell>
          <cell r="G2556" t="str">
            <v>Машине и опрема</v>
          </cell>
          <cell r="J2556">
            <v>0</v>
          </cell>
        </row>
        <row r="2557">
          <cell r="F2557">
            <v>513</v>
          </cell>
          <cell r="G2557" t="str">
            <v>Остале некретнине и опрема</v>
          </cell>
          <cell r="J2557">
            <v>0</v>
          </cell>
        </row>
        <row r="2558">
          <cell r="F2558">
            <v>514</v>
          </cell>
          <cell r="G2558" t="str">
            <v>Култивисана имовина</v>
          </cell>
          <cell r="J2558">
            <v>0</v>
          </cell>
        </row>
        <row r="2559">
          <cell r="F2559">
            <v>515</v>
          </cell>
          <cell r="G2559" t="str">
            <v>Нематеријална имовина</v>
          </cell>
          <cell r="J2559">
            <v>0</v>
          </cell>
        </row>
        <row r="2560">
          <cell r="F2560">
            <v>521</v>
          </cell>
          <cell r="G2560" t="str">
            <v>Робне резерве</v>
          </cell>
          <cell r="J2560">
            <v>0</v>
          </cell>
        </row>
        <row r="2561">
          <cell r="F2561">
            <v>522</v>
          </cell>
          <cell r="G2561" t="str">
            <v>Залихе производње</v>
          </cell>
          <cell r="J2561">
            <v>0</v>
          </cell>
        </row>
        <row r="2562">
          <cell r="F2562">
            <v>523</v>
          </cell>
          <cell r="G2562" t="str">
            <v>Залихе робе за даљу продају</v>
          </cell>
          <cell r="J2562">
            <v>0</v>
          </cell>
        </row>
        <row r="2563">
          <cell r="F2563">
            <v>531</v>
          </cell>
          <cell r="G2563" t="str">
            <v>Драгоцености</v>
          </cell>
          <cell r="J2563">
            <v>0</v>
          </cell>
        </row>
        <row r="2564">
          <cell r="F2564">
            <v>541</v>
          </cell>
          <cell r="G2564" t="str">
            <v>Земљиште</v>
          </cell>
          <cell r="J2564">
            <v>0</v>
          </cell>
        </row>
        <row r="2565">
          <cell r="F2565">
            <v>542</v>
          </cell>
          <cell r="G2565" t="str">
            <v>Рудна богатства</v>
          </cell>
          <cell r="J2565">
            <v>0</v>
          </cell>
        </row>
        <row r="2566">
          <cell r="F2566">
            <v>543</v>
          </cell>
          <cell r="G2566" t="str">
            <v>Шуме и воде</v>
          </cell>
          <cell r="J2566">
            <v>0</v>
          </cell>
        </row>
        <row r="2567">
          <cell r="F2567">
            <v>551</v>
          </cell>
          <cell r="G2567" t="str">
            <v>Нефинансијска имовина која се финансира из средстава за реализацију националног инвестиционог плана</v>
          </cell>
          <cell r="J2567">
            <v>0</v>
          </cell>
        </row>
        <row r="2568">
          <cell r="F2568">
            <v>611</v>
          </cell>
          <cell r="G2568" t="str">
            <v>Отплата главнице домаћим кредиторима</v>
          </cell>
          <cell r="J2568">
            <v>0</v>
          </cell>
        </row>
        <row r="2569">
          <cell r="F2569">
            <v>620</v>
          </cell>
          <cell r="G2569" t="str">
            <v>Набавка финансијске имовине</v>
          </cell>
          <cell r="J2569">
            <v>0</v>
          </cell>
        </row>
        <row r="2570">
          <cell r="G2570" t="str">
            <v>Извори финансирања за функцију 170:</v>
          </cell>
        </row>
        <row r="2571">
          <cell r="F2571" t="str">
            <v>01</v>
          </cell>
          <cell r="G2571" t="str">
            <v>Приходи из буџета</v>
          </cell>
          <cell r="H2571">
            <v>0</v>
          </cell>
          <cell r="J2571">
            <v>0</v>
          </cell>
        </row>
        <row r="2572">
          <cell r="F2572" t="str">
            <v>02</v>
          </cell>
          <cell r="G2572" t="str">
            <v>Трансфери између корисника на истом нивоу</v>
          </cell>
          <cell r="J2572">
            <v>0</v>
          </cell>
        </row>
        <row r="2573">
          <cell r="F2573" t="str">
            <v>03</v>
          </cell>
          <cell r="G2573" t="str">
            <v>Социјални доприноси</v>
          </cell>
          <cell r="J2573">
            <v>0</v>
          </cell>
        </row>
        <row r="2574">
          <cell r="F2574" t="str">
            <v>04</v>
          </cell>
          <cell r="G2574" t="str">
            <v>Сопствени приходи буџетских корисника</v>
          </cell>
          <cell r="J2574">
            <v>0</v>
          </cell>
        </row>
        <row r="2575">
          <cell r="F2575" t="str">
            <v>05</v>
          </cell>
          <cell r="G2575" t="str">
            <v>Донације од иностраних земаља</v>
          </cell>
          <cell r="J2575">
            <v>0</v>
          </cell>
        </row>
        <row r="2576">
          <cell r="F2576" t="str">
            <v>06</v>
          </cell>
          <cell r="G2576" t="str">
            <v>Донације од међународних организација</v>
          </cell>
          <cell r="J2576">
            <v>0</v>
          </cell>
        </row>
        <row r="2577">
          <cell r="F2577" t="str">
            <v>07</v>
          </cell>
          <cell r="G2577" t="str">
            <v>Донације од осталих нивоа власти</v>
          </cell>
          <cell r="J2577">
            <v>0</v>
          </cell>
        </row>
        <row r="2578">
          <cell r="F2578" t="str">
            <v>08</v>
          </cell>
          <cell r="G2578" t="str">
            <v>Донације од невладиних организација и појединаца</v>
          </cell>
          <cell r="J2578">
            <v>0</v>
          </cell>
        </row>
        <row r="2579">
          <cell r="F2579" t="str">
            <v>09</v>
          </cell>
          <cell r="G2579" t="str">
            <v>Примања од продаје нефинансијске имовине</v>
          </cell>
          <cell r="J2579">
            <v>0</v>
          </cell>
        </row>
        <row r="2580">
          <cell r="F2580" t="str">
            <v>10</v>
          </cell>
          <cell r="G2580" t="str">
            <v>Примања од домаћих задуживања</v>
          </cell>
          <cell r="J2580">
            <v>0</v>
          </cell>
        </row>
        <row r="2581">
          <cell r="F2581" t="str">
            <v>11</v>
          </cell>
          <cell r="G2581" t="str">
            <v>Примања од иностраних задуживања</v>
          </cell>
          <cell r="J2581">
            <v>0</v>
          </cell>
        </row>
        <row r="2582">
          <cell r="F2582" t="str">
            <v>12</v>
          </cell>
          <cell r="G2582" t="str">
            <v>Примања од отплате датих кредита и продаје финансијске имовине</v>
          </cell>
          <cell r="J2582">
            <v>0</v>
          </cell>
        </row>
        <row r="2583">
          <cell r="F2583" t="str">
            <v>13</v>
          </cell>
          <cell r="G2583" t="str">
            <v>Нераспоређени вишак прихода из ранијих година</v>
          </cell>
          <cell r="J2583">
            <v>0</v>
          </cell>
        </row>
        <row r="2584">
          <cell r="F2584" t="str">
            <v>14</v>
          </cell>
          <cell r="G2584" t="str">
            <v>Неутрошена средства од приватизације из претходних година</v>
          </cell>
          <cell r="J2584">
            <v>0</v>
          </cell>
        </row>
        <row r="2585">
          <cell r="F2585" t="str">
            <v>15</v>
          </cell>
          <cell r="G2585" t="str">
            <v>Неутрошена средства донација из претходних година</v>
          </cell>
          <cell r="J2585">
            <v>0</v>
          </cell>
        </row>
        <row r="2586">
          <cell r="F2586" t="str">
            <v>16</v>
          </cell>
          <cell r="G2586" t="str">
            <v>Родитељски динар за ваннаставне активности</v>
          </cell>
          <cell r="J2586">
            <v>0</v>
          </cell>
        </row>
        <row r="2587">
          <cell r="G2587" t="str">
            <v>Функција 170:</v>
          </cell>
          <cell r="H2587">
            <v>0</v>
          </cell>
          <cell r="I2587">
            <v>0</v>
          </cell>
          <cell r="J2587">
            <v>0</v>
          </cell>
        </row>
        <row r="2588">
          <cell r="G2588" t="str">
            <v>Извори финансирања за Програмску активност 0602-0003:</v>
          </cell>
        </row>
        <row r="2589">
          <cell r="F2589" t="str">
            <v>01</v>
          </cell>
          <cell r="G2589" t="str">
            <v>Приходи из буџета</v>
          </cell>
          <cell r="H2589">
            <v>0</v>
          </cell>
          <cell r="J2589">
            <v>0</v>
          </cell>
        </row>
        <row r="2590">
          <cell r="F2590" t="str">
            <v>02</v>
          </cell>
          <cell r="G2590" t="str">
            <v>Трансфери између корисника на истом нивоу</v>
          </cell>
          <cell r="J2590">
            <v>0</v>
          </cell>
        </row>
        <row r="2591">
          <cell r="F2591" t="str">
            <v>03</v>
          </cell>
          <cell r="G2591" t="str">
            <v>Социјални доприноси</v>
          </cell>
          <cell r="J2591">
            <v>0</v>
          </cell>
        </row>
        <row r="2592">
          <cell r="F2592" t="str">
            <v>04</v>
          </cell>
          <cell r="G2592" t="str">
            <v>Сопствени приходи буџетских корисника</v>
          </cell>
          <cell r="J2592">
            <v>0</v>
          </cell>
        </row>
        <row r="2593">
          <cell r="F2593" t="str">
            <v>05</v>
          </cell>
          <cell r="G2593" t="str">
            <v>Донације од иностраних земаља</v>
          </cell>
          <cell r="J2593">
            <v>0</v>
          </cell>
        </row>
        <row r="2594">
          <cell r="F2594" t="str">
            <v>06</v>
          </cell>
          <cell r="G2594" t="str">
            <v>Донације од међународних организација</v>
          </cell>
          <cell r="J2594">
            <v>0</v>
          </cell>
        </row>
        <row r="2595">
          <cell r="F2595" t="str">
            <v>07</v>
          </cell>
          <cell r="G2595" t="str">
            <v>Донације од осталих нивоа власти</v>
          </cell>
          <cell r="J2595">
            <v>0</v>
          </cell>
        </row>
        <row r="2596">
          <cell r="F2596" t="str">
            <v>08</v>
          </cell>
          <cell r="G2596" t="str">
            <v>Донације од невладиних организација и појединаца</v>
          </cell>
          <cell r="J2596">
            <v>0</v>
          </cell>
        </row>
        <row r="2597">
          <cell r="F2597" t="str">
            <v>09</v>
          </cell>
          <cell r="G2597" t="str">
            <v>Примања од продаје нефинансијске имовине</v>
          </cell>
          <cell r="J2597">
            <v>0</v>
          </cell>
        </row>
        <row r="2598">
          <cell r="F2598" t="str">
            <v>10</v>
          </cell>
          <cell r="G2598" t="str">
            <v>Примања од домаћих задуживања</v>
          </cell>
          <cell r="J2598">
            <v>0</v>
          </cell>
        </row>
        <row r="2599">
          <cell r="F2599" t="str">
            <v>11</v>
          </cell>
          <cell r="G2599" t="str">
            <v>Примања од иностраних задуживања</v>
          </cell>
          <cell r="J2599">
            <v>0</v>
          </cell>
        </row>
        <row r="2600">
          <cell r="F2600" t="str">
            <v>12</v>
          </cell>
          <cell r="G2600" t="str">
            <v>Примања од отплате датих кредита и продаје финансијске имовине</v>
          </cell>
          <cell r="J2600">
            <v>0</v>
          </cell>
        </row>
        <row r="2601">
          <cell r="F2601" t="str">
            <v>13</v>
          </cell>
          <cell r="G2601" t="str">
            <v>Нераспоређени вишак прихода из ранијих година</v>
          </cell>
          <cell r="J2601">
            <v>0</v>
          </cell>
        </row>
        <row r="2602">
          <cell r="F2602" t="str">
            <v>14</v>
          </cell>
          <cell r="G2602" t="str">
            <v>Неутрошена средства од приватизације из претходних година</v>
          </cell>
          <cell r="J2602">
            <v>0</v>
          </cell>
        </row>
        <row r="2603">
          <cell r="F2603" t="str">
            <v>15</v>
          </cell>
          <cell r="G2603" t="str">
            <v>Неутрошена средства донација из претходних година</v>
          </cell>
          <cell r="J2603">
            <v>0</v>
          </cell>
        </row>
        <row r="2604">
          <cell r="F2604" t="str">
            <v>16</v>
          </cell>
          <cell r="G2604" t="str">
            <v>Родитељски динар за ваннаставне активности</v>
          </cell>
          <cell r="J2604">
            <v>0</v>
          </cell>
        </row>
        <row r="2605">
          <cell r="G2605" t="str">
            <v>Свега за Програмску активност 0602-0003:</v>
          </cell>
          <cell r="H2605">
            <v>0</v>
          </cell>
          <cell r="I2605">
            <v>0</v>
          </cell>
          <cell r="J2605">
            <v>0</v>
          </cell>
        </row>
        <row r="2607">
          <cell r="C2607" t="str">
            <v>0602-0006</v>
          </cell>
          <cell r="G2607" t="str">
            <v>Информисање</v>
          </cell>
        </row>
        <row r="2608">
          <cell r="D2608">
            <v>830</v>
          </cell>
          <cell r="G2608" t="str">
            <v>Услуге емитовања и издаваштва</v>
          </cell>
        </row>
        <row r="2609">
          <cell r="F2609">
            <v>423</v>
          </cell>
          <cell r="G2609" t="str">
            <v>Услуге по уговору</v>
          </cell>
          <cell r="J2609">
            <v>0</v>
          </cell>
        </row>
        <row r="2610">
          <cell r="F2610">
            <v>424</v>
          </cell>
          <cell r="G2610" t="str">
            <v>Специјализоване услуге</v>
          </cell>
          <cell r="J2610">
            <v>0</v>
          </cell>
        </row>
        <row r="2611">
          <cell r="F2611">
            <v>4511</v>
          </cell>
          <cell r="G2611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611">
            <v>0</v>
          </cell>
        </row>
        <row r="2612">
          <cell r="F2612">
            <v>4512</v>
          </cell>
          <cell r="G2612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612">
            <v>0</v>
          </cell>
        </row>
        <row r="2613">
          <cell r="F2613">
            <v>452</v>
          </cell>
          <cell r="G2613" t="str">
            <v>Субвенције приватним финансијским институцијама</v>
          </cell>
          <cell r="J2613">
            <v>0</v>
          </cell>
        </row>
        <row r="2614">
          <cell r="F2614">
            <v>453</v>
          </cell>
          <cell r="G2614" t="str">
            <v>Субвенције јавним финансијским институцијама</v>
          </cell>
          <cell r="J2614">
            <v>0</v>
          </cell>
        </row>
        <row r="2615">
          <cell r="F2615">
            <v>454</v>
          </cell>
          <cell r="G2615" t="str">
            <v>Субвенције приватним предузећима</v>
          </cell>
          <cell r="J2615">
            <v>0</v>
          </cell>
        </row>
        <row r="2616">
          <cell r="F2616">
            <v>481</v>
          </cell>
          <cell r="G2616" t="str">
            <v>Дотације невладиним организацијама</v>
          </cell>
          <cell r="J2616">
            <v>0</v>
          </cell>
        </row>
        <row r="2617">
          <cell r="G2617" t="str">
            <v>Извори финансирања за функцију 830:</v>
          </cell>
        </row>
        <row r="2618">
          <cell r="F2618" t="str">
            <v>01</v>
          </cell>
          <cell r="G2618" t="str">
            <v>Приходи из буџета</v>
          </cell>
          <cell r="H2618">
            <v>0</v>
          </cell>
          <cell r="J2618">
            <v>0</v>
          </cell>
        </row>
        <row r="2619">
          <cell r="F2619" t="str">
            <v>02</v>
          </cell>
          <cell r="G2619" t="str">
            <v>Трансфери између корисника на истом нивоу</v>
          </cell>
          <cell r="J2619">
            <v>0</v>
          </cell>
        </row>
        <row r="2620">
          <cell r="F2620" t="str">
            <v>03</v>
          </cell>
          <cell r="G2620" t="str">
            <v>Социјални доприноси</v>
          </cell>
          <cell r="J2620">
            <v>0</v>
          </cell>
        </row>
        <row r="2621">
          <cell r="F2621" t="str">
            <v>04</v>
          </cell>
          <cell r="G2621" t="str">
            <v>Сопствени приходи буџетских корисника</v>
          </cell>
          <cell r="J2621">
            <v>0</v>
          </cell>
        </row>
        <row r="2622">
          <cell r="F2622" t="str">
            <v>05</v>
          </cell>
          <cell r="G2622" t="str">
            <v>Донације од иностраних земаља</v>
          </cell>
          <cell r="J2622">
            <v>0</v>
          </cell>
        </row>
        <row r="2623">
          <cell r="F2623" t="str">
            <v>06</v>
          </cell>
          <cell r="G2623" t="str">
            <v>Донације од међународних организација</v>
          </cell>
          <cell r="J2623">
            <v>0</v>
          </cell>
        </row>
        <row r="2624">
          <cell r="F2624" t="str">
            <v>07</v>
          </cell>
          <cell r="G2624" t="str">
            <v>Донације од осталих нивоа власти</v>
          </cell>
          <cell r="J2624">
            <v>0</v>
          </cell>
        </row>
        <row r="2625">
          <cell r="F2625" t="str">
            <v>08</v>
          </cell>
          <cell r="G2625" t="str">
            <v>Донације од невладиних организација и појединаца</v>
          </cell>
          <cell r="J2625">
            <v>0</v>
          </cell>
        </row>
        <row r="2626">
          <cell r="F2626" t="str">
            <v>09</v>
          </cell>
          <cell r="G2626" t="str">
            <v>Примања од продаје нефинансијске имовине</v>
          </cell>
          <cell r="J2626">
            <v>0</v>
          </cell>
        </row>
        <row r="2627">
          <cell r="F2627" t="str">
            <v>10</v>
          </cell>
          <cell r="G2627" t="str">
            <v>Примања од домаћих задуживања</v>
          </cell>
          <cell r="J2627">
            <v>0</v>
          </cell>
        </row>
        <row r="2628">
          <cell r="F2628" t="str">
            <v>11</v>
          </cell>
          <cell r="G2628" t="str">
            <v>Примања од иностраних задуживања</v>
          </cell>
          <cell r="J2628">
            <v>0</v>
          </cell>
        </row>
        <row r="2629">
          <cell r="F2629" t="str">
            <v>12</v>
          </cell>
          <cell r="G2629" t="str">
            <v>Примања од отплате датих кредита и продаје финансијске имовине</v>
          </cell>
          <cell r="J2629">
            <v>0</v>
          </cell>
        </row>
        <row r="2630">
          <cell r="F2630" t="str">
            <v>13</v>
          </cell>
          <cell r="G2630" t="str">
            <v>Нераспоређени вишак прихода из ранијих година</v>
          </cell>
          <cell r="J2630">
            <v>0</v>
          </cell>
        </row>
        <row r="2631">
          <cell r="F2631" t="str">
            <v>14</v>
          </cell>
          <cell r="G2631" t="str">
            <v>Неутрошена средства од приватизације из претходних година</v>
          </cell>
          <cell r="J2631">
            <v>0</v>
          </cell>
        </row>
        <row r="2632">
          <cell r="F2632" t="str">
            <v>15</v>
          </cell>
          <cell r="G2632" t="str">
            <v>Неутрошена средства донација из претходних година</v>
          </cell>
          <cell r="J2632">
            <v>0</v>
          </cell>
        </row>
        <row r="2633">
          <cell r="F2633" t="str">
            <v>16</v>
          </cell>
          <cell r="G2633" t="str">
            <v>Родитељски динар за ваннаставне активности</v>
          </cell>
          <cell r="J2633">
            <v>0</v>
          </cell>
        </row>
        <row r="2634">
          <cell r="G2634" t="str">
            <v>Функција 830:</v>
          </cell>
          <cell r="H2634">
            <v>0</v>
          </cell>
          <cell r="I2634">
            <v>0</v>
          </cell>
          <cell r="J2634">
            <v>0</v>
          </cell>
        </row>
        <row r="2635">
          <cell r="G2635" t="str">
            <v>Извори финансирања за Програмску активност 0602-0006:</v>
          </cell>
        </row>
        <row r="2636">
          <cell r="F2636" t="str">
            <v>01</v>
          </cell>
          <cell r="G2636" t="str">
            <v>Приходи из буџета</v>
          </cell>
          <cell r="H2636">
            <v>0</v>
          </cell>
          <cell r="J2636">
            <v>0</v>
          </cell>
        </row>
        <row r="2637">
          <cell r="F2637" t="str">
            <v>02</v>
          </cell>
          <cell r="G2637" t="str">
            <v>Трансфери између корисника на истом нивоу</v>
          </cell>
          <cell r="J2637">
            <v>0</v>
          </cell>
        </row>
        <row r="2638">
          <cell r="F2638" t="str">
            <v>03</v>
          </cell>
          <cell r="G2638" t="str">
            <v>Социјални доприноси</v>
          </cell>
          <cell r="J2638">
            <v>0</v>
          </cell>
        </row>
        <row r="2639">
          <cell r="F2639" t="str">
            <v>04</v>
          </cell>
          <cell r="G2639" t="str">
            <v>Сопствени приходи буџетских корисника</v>
          </cell>
          <cell r="J2639">
            <v>0</v>
          </cell>
        </row>
        <row r="2640">
          <cell r="F2640" t="str">
            <v>05</v>
          </cell>
          <cell r="G2640" t="str">
            <v>Донације од иностраних земаља</v>
          </cell>
          <cell r="J2640">
            <v>0</v>
          </cell>
        </row>
        <row r="2641">
          <cell r="F2641" t="str">
            <v>06</v>
          </cell>
          <cell r="G2641" t="str">
            <v>Донације од међународних организација</v>
          </cell>
          <cell r="J2641">
            <v>0</v>
          </cell>
        </row>
        <row r="2642">
          <cell r="F2642" t="str">
            <v>07</v>
          </cell>
          <cell r="G2642" t="str">
            <v>Донације од осталих нивоа власти</v>
          </cell>
          <cell r="J2642">
            <v>0</v>
          </cell>
        </row>
        <row r="2643">
          <cell r="F2643" t="str">
            <v>08</v>
          </cell>
          <cell r="G2643" t="str">
            <v>Донације од невладиних организација и појединаца</v>
          </cell>
          <cell r="J2643">
            <v>0</v>
          </cell>
        </row>
        <row r="2644">
          <cell r="F2644" t="str">
            <v>09</v>
          </cell>
          <cell r="G2644" t="str">
            <v>Примања од продаје нефинансијске имовине</v>
          </cell>
          <cell r="J2644">
            <v>0</v>
          </cell>
        </row>
        <row r="2645">
          <cell r="F2645" t="str">
            <v>10</v>
          </cell>
          <cell r="G2645" t="str">
            <v>Примања од домаћих задуживања</v>
          </cell>
          <cell r="J2645">
            <v>0</v>
          </cell>
        </row>
        <row r="2646">
          <cell r="F2646" t="str">
            <v>11</v>
          </cell>
          <cell r="G2646" t="str">
            <v>Примања од иностраних задуживања</v>
          </cell>
          <cell r="J2646">
            <v>0</v>
          </cell>
        </row>
        <row r="2647">
          <cell r="F2647" t="str">
            <v>12</v>
          </cell>
          <cell r="G2647" t="str">
            <v>Примања од отплате датих кредита и продаје финансијске имовине</v>
          </cell>
          <cell r="J2647">
            <v>0</v>
          </cell>
        </row>
        <row r="2648">
          <cell r="F2648" t="str">
            <v>13</v>
          </cell>
          <cell r="G2648" t="str">
            <v>Нераспоређени вишак прихода из ранијих година</v>
          </cell>
          <cell r="J2648">
            <v>0</v>
          </cell>
        </row>
        <row r="2649">
          <cell r="F2649" t="str">
            <v>14</v>
          </cell>
          <cell r="G2649" t="str">
            <v>Неутрошена средства од приватизације из претходних година</v>
          </cell>
          <cell r="J2649">
            <v>0</v>
          </cell>
        </row>
        <row r="2650">
          <cell r="F2650" t="str">
            <v>15</v>
          </cell>
          <cell r="G2650" t="str">
            <v>Неутрошена средства донација из претходних година</v>
          </cell>
          <cell r="J2650">
            <v>0</v>
          </cell>
        </row>
        <row r="2651">
          <cell r="F2651" t="str">
            <v>16</v>
          </cell>
          <cell r="G2651" t="str">
            <v>Родитељски динар за ваннаставне активности</v>
          </cell>
          <cell r="J2651">
            <v>0</v>
          </cell>
        </row>
        <row r="2652">
          <cell r="G2652" t="str">
            <v>Свега за Програмску активност 0602-0006:</v>
          </cell>
          <cell r="H2652">
            <v>0</v>
          </cell>
          <cell r="I2652">
            <v>0</v>
          </cell>
          <cell r="J2652">
            <v>0</v>
          </cell>
        </row>
        <row r="2654">
          <cell r="C2654" t="str">
            <v>0602-0008</v>
          </cell>
          <cell r="G2654" t="str">
            <v>Програмска активност: Програми националних мањина</v>
          </cell>
        </row>
        <row r="2655">
          <cell r="D2655" t="str">
            <v>090</v>
          </cell>
          <cell r="G2655" t="str">
            <v>Социјална заштита некласификована на другом месту</v>
          </cell>
        </row>
        <row r="2656">
          <cell r="F2656">
            <v>422</v>
          </cell>
          <cell r="G2656" t="str">
            <v>Трошкови путовања</v>
          </cell>
          <cell r="J2656">
            <v>0</v>
          </cell>
        </row>
        <row r="2657">
          <cell r="F2657">
            <v>423</v>
          </cell>
          <cell r="G2657" t="str">
            <v>Услуге по уговору</v>
          </cell>
          <cell r="J2657">
            <v>0</v>
          </cell>
        </row>
        <row r="2658">
          <cell r="F2658">
            <v>424</v>
          </cell>
          <cell r="G2658" t="str">
            <v>Специјализоване услуге</v>
          </cell>
          <cell r="J2658">
            <v>0</v>
          </cell>
        </row>
        <row r="2659">
          <cell r="F2659">
            <v>426</v>
          </cell>
          <cell r="G2659" t="str">
            <v>Материјал</v>
          </cell>
          <cell r="J2659">
            <v>0</v>
          </cell>
        </row>
        <row r="2660">
          <cell r="F2660">
            <v>472</v>
          </cell>
          <cell r="G2660" t="str">
            <v>Накнаде за социјалну заштиту из буџета</v>
          </cell>
          <cell r="J2660">
            <v>0</v>
          </cell>
        </row>
        <row r="2661">
          <cell r="F2661">
            <v>481</v>
          </cell>
          <cell r="G2661" t="str">
            <v>Дотације невладиним организацијама</v>
          </cell>
          <cell r="J2661">
            <v>0</v>
          </cell>
        </row>
        <row r="2662">
          <cell r="G2662" t="str">
            <v>Извори финансирања за функцију 090:</v>
          </cell>
        </row>
        <row r="2663">
          <cell r="F2663" t="str">
            <v>01</v>
          </cell>
          <cell r="G2663" t="str">
            <v>Приходи из буџета</v>
          </cell>
          <cell r="H2663">
            <v>0</v>
          </cell>
          <cell r="J2663">
            <v>0</v>
          </cell>
        </row>
        <row r="2664">
          <cell r="F2664" t="str">
            <v>02</v>
          </cell>
          <cell r="G2664" t="str">
            <v>Трансфери између корисника на истом нивоу</v>
          </cell>
          <cell r="J2664">
            <v>0</v>
          </cell>
        </row>
        <row r="2665">
          <cell r="F2665" t="str">
            <v>03</v>
          </cell>
          <cell r="G2665" t="str">
            <v>Социјални доприноси</v>
          </cell>
          <cell r="J2665">
            <v>0</v>
          </cell>
        </row>
        <row r="2666">
          <cell r="F2666" t="str">
            <v>04</v>
          </cell>
          <cell r="G2666" t="str">
            <v>Сопствени приходи буџетских корисника</v>
          </cell>
          <cell r="J2666">
            <v>0</v>
          </cell>
        </row>
        <row r="2667">
          <cell r="F2667" t="str">
            <v>05</v>
          </cell>
          <cell r="G2667" t="str">
            <v>Донације од иностраних земаља</v>
          </cell>
          <cell r="J2667">
            <v>0</v>
          </cell>
        </row>
        <row r="2668">
          <cell r="F2668" t="str">
            <v>06</v>
          </cell>
          <cell r="G2668" t="str">
            <v>Донације од међународних организација</v>
          </cell>
          <cell r="J2668">
            <v>0</v>
          </cell>
        </row>
        <row r="2669">
          <cell r="F2669" t="str">
            <v>07</v>
          </cell>
          <cell r="G2669" t="str">
            <v>Донације од осталих нивоа власти</v>
          </cell>
          <cell r="J2669">
            <v>0</v>
          </cell>
        </row>
        <row r="2670">
          <cell r="F2670" t="str">
            <v>08</v>
          </cell>
          <cell r="G2670" t="str">
            <v>Донације од невладиних организација и појединаца</v>
          </cell>
          <cell r="J2670">
            <v>0</v>
          </cell>
        </row>
        <row r="2671">
          <cell r="F2671" t="str">
            <v>09</v>
          </cell>
          <cell r="G2671" t="str">
            <v>Примања од продаје нефинансијске имовине</v>
          </cell>
          <cell r="J2671">
            <v>0</v>
          </cell>
        </row>
        <row r="2672">
          <cell r="F2672" t="str">
            <v>10</v>
          </cell>
          <cell r="G2672" t="str">
            <v>Примања од домаћих задуживања</v>
          </cell>
          <cell r="J2672">
            <v>0</v>
          </cell>
        </row>
        <row r="2673">
          <cell r="F2673" t="str">
            <v>11</v>
          </cell>
          <cell r="G2673" t="str">
            <v>Примања од иностраних задуживања</v>
          </cell>
          <cell r="J2673">
            <v>0</v>
          </cell>
        </row>
        <row r="2674">
          <cell r="F2674" t="str">
            <v>12</v>
          </cell>
          <cell r="G2674" t="str">
            <v>Примања од отплате датих кредита и продаје финансијске имовине</v>
          </cell>
          <cell r="J2674">
            <v>0</v>
          </cell>
        </row>
        <row r="2675">
          <cell r="F2675" t="str">
            <v>13</v>
          </cell>
          <cell r="G2675" t="str">
            <v>Нераспоређени вишак прихода из ранијих година</v>
          </cell>
          <cell r="J2675">
            <v>0</v>
          </cell>
        </row>
        <row r="2676">
          <cell r="F2676" t="str">
            <v>14</v>
          </cell>
          <cell r="G2676" t="str">
            <v>Неутрошена средства од приватизације из претходних година</v>
          </cell>
          <cell r="J2676">
            <v>0</v>
          </cell>
        </row>
        <row r="2677">
          <cell r="F2677" t="str">
            <v>15</v>
          </cell>
          <cell r="G2677" t="str">
            <v>Неутрошена средства донација из претходних година</v>
          </cell>
          <cell r="J2677">
            <v>0</v>
          </cell>
        </row>
        <row r="2678">
          <cell r="F2678" t="str">
            <v>16</v>
          </cell>
          <cell r="G2678" t="str">
            <v>Родитељски динар за ваннаставне активности</v>
          </cell>
          <cell r="J2678">
            <v>0</v>
          </cell>
        </row>
        <row r="2679">
          <cell r="G2679" t="str">
            <v>Функција 090:</v>
          </cell>
          <cell r="H2679">
            <v>0</v>
          </cell>
          <cell r="I2679">
            <v>0</v>
          </cell>
          <cell r="J2679">
            <v>0</v>
          </cell>
        </row>
        <row r="2680">
          <cell r="G2680" t="str">
            <v>Извори финансирања за Програмску активност 0602-0008:</v>
          </cell>
        </row>
        <row r="2681">
          <cell r="F2681" t="str">
            <v>01</v>
          </cell>
          <cell r="G2681" t="str">
            <v>Приходи из буџета</v>
          </cell>
          <cell r="H2681">
            <v>0</v>
          </cell>
          <cell r="J2681">
            <v>0</v>
          </cell>
        </row>
        <row r="2682">
          <cell r="F2682" t="str">
            <v>02</v>
          </cell>
          <cell r="G2682" t="str">
            <v>Трансфери између корисника на истом нивоу</v>
          </cell>
          <cell r="J2682">
            <v>0</v>
          </cell>
        </row>
        <row r="2683">
          <cell r="F2683" t="str">
            <v>03</v>
          </cell>
          <cell r="G2683" t="str">
            <v>Социјални доприноси</v>
          </cell>
          <cell r="J2683">
            <v>0</v>
          </cell>
        </row>
        <row r="2684">
          <cell r="F2684" t="str">
            <v>04</v>
          </cell>
          <cell r="G2684" t="str">
            <v>Сопствени приходи буџетских корисника</v>
          </cell>
          <cell r="J2684">
            <v>0</v>
          </cell>
        </row>
        <row r="2685">
          <cell r="F2685" t="str">
            <v>05</v>
          </cell>
          <cell r="G2685" t="str">
            <v>Донације од иностраних земаља</v>
          </cell>
          <cell r="J2685">
            <v>0</v>
          </cell>
        </row>
        <row r="2686">
          <cell r="F2686" t="str">
            <v>06</v>
          </cell>
          <cell r="G2686" t="str">
            <v>Донације од међународних организација</v>
          </cell>
          <cell r="J2686">
            <v>0</v>
          </cell>
        </row>
        <row r="2687">
          <cell r="F2687" t="str">
            <v>07</v>
          </cell>
          <cell r="G2687" t="str">
            <v>Донације од осталих нивоа власти</v>
          </cell>
          <cell r="J2687">
            <v>0</v>
          </cell>
        </row>
        <row r="2688">
          <cell r="F2688" t="str">
            <v>08</v>
          </cell>
          <cell r="G2688" t="str">
            <v>Донације од невладиних организација и појединаца</v>
          </cell>
          <cell r="J2688">
            <v>0</v>
          </cell>
        </row>
        <row r="2689">
          <cell r="F2689" t="str">
            <v>09</v>
          </cell>
          <cell r="G2689" t="str">
            <v>Примања од продаје нефинансијске имовине</v>
          </cell>
          <cell r="J2689">
            <v>0</v>
          </cell>
        </row>
        <row r="2690">
          <cell r="F2690" t="str">
            <v>10</v>
          </cell>
          <cell r="G2690" t="str">
            <v>Примања од домаћих задуживања</v>
          </cell>
          <cell r="J2690">
            <v>0</v>
          </cell>
        </row>
        <row r="2691">
          <cell r="F2691" t="str">
            <v>11</v>
          </cell>
          <cell r="G2691" t="str">
            <v>Примања од иностраних задуживања</v>
          </cell>
          <cell r="J2691">
            <v>0</v>
          </cell>
        </row>
        <row r="2692">
          <cell r="F2692" t="str">
            <v>12</v>
          </cell>
          <cell r="G2692" t="str">
            <v>Примања од отплате датих кредита и продаје финансијске имовине</v>
          </cell>
          <cell r="J2692">
            <v>0</v>
          </cell>
        </row>
        <row r="2693">
          <cell r="F2693" t="str">
            <v>13</v>
          </cell>
          <cell r="G2693" t="str">
            <v>Нераспоређени вишак прихода из ранијих година</v>
          </cell>
          <cell r="J2693">
            <v>0</v>
          </cell>
        </row>
        <row r="2694">
          <cell r="F2694" t="str">
            <v>14</v>
          </cell>
          <cell r="G2694" t="str">
            <v>Неутрошена средства од приватизације из претходних година</v>
          </cell>
          <cell r="J2694">
            <v>0</v>
          </cell>
        </row>
        <row r="2695">
          <cell r="F2695" t="str">
            <v>15</v>
          </cell>
          <cell r="G2695" t="str">
            <v>Неутрошена средства донација из претходних година</v>
          </cell>
          <cell r="J2695">
            <v>0</v>
          </cell>
        </row>
        <row r="2696">
          <cell r="F2696" t="str">
            <v>16</v>
          </cell>
          <cell r="G2696" t="str">
            <v>Родитељски динар за ваннаставне активности</v>
          </cell>
          <cell r="J2696">
            <v>0</v>
          </cell>
        </row>
        <row r="2697">
          <cell r="G2697" t="str">
            <v>Свега за Програмску активност 0602-0008:</v>
          </cell>
          <cell r="H2697">
            <v>0</v>
          </cell>
          <cell r="I2697">
            <v>0</v>
          </cell>
          <cell r="J2697">
            <v>0</v>
          </cell>
        </row>
        <row r="2699">
          <cell r="C2699" t="str">
            <v>0602-0009</v>
          </cell>
          <cell r="G2699" t="str">
            <v>Програмска активност: Правна помоћ</v>
          </cell>
        </row>
        <row r="2700">
          <cell r="D2700">
            <v>330</v>
          </cell>
          <cell r="G2700" t="str">
            <v>Судови</v>
          </cell>
        </row>
        <row r="2701">
          <cell r="F2701">
            <v>411</v>
          </cell>
          <cell r="G2701" t="str">
            <v>Плате, додаци и накнаде запослених (зараде)</v>
          </cell>
        </row>
        <row r="2702">
          <cell r="F2702">
            <v>412</v>
          </cell>
          <cell r="G2702" t="str">
            <v>Социјални доприноси на терет послодавца</v>
          </cell>
        </row>
        <row r="2703">
          <cell r="F2703">
            <v>422</v>
          </cell>
          <cell r="G2703" t="str">
            <v>Трошкови путовања</v>
          </cell>
          <cell r="J2703">
            <v>0</v>
          </cell>
        </row>
        <row r="2704">
          <cell r="F2704">
            <v>423</v>
          </cell>
          <cell r="G2704" t="str">
            <v>Услуге по уговору</v>
          </cell>
          <cell r="J2704">
            <v>0</v>
          </cell>
        </row>
        <row r="2705">
          <cell r="F2705">
            <v>424</v>
          </cell>
          <cell r="G2705" t="str">
            <v>Специјализоване услуге</v>
          </cell>
          <cell r="J2705">
            <v>0</v>
          </cell>
        </row>
        <row r="2706">
          <cell r="F2706">
            <v>426</v>
          </cell>
          <cell r="G2706" t="str">
            <v>Материјал</v>
          </cell>
          <cell r="J2706">
            <v>0</v>
          </cell>
        </row>
        <row r="2707">
          <cell r="G2707" t="str">
            <v>Извори финансирања за функцију 330:</v>
          </cell>
        </row>
        <row r="2708">
          <cell r="F2708" t="str">
            <v>01</v>
          </cell>
          <cell r="G2708" t="str">
            <v>Приходи из буџета</v>
          </cell>
          <cell r="H2708">
            <v>0</v>
          </cell>
          <cell r="J2708">
            <v>0</v>
          </cell>
        </row>
        <row r="2709">
          <cell r="F2709" t="str">
            <v>02</v>
          </cell>
          <cell r="G2709" t="str">
            <v>Трансфери између корисника на истом нивоу</v>
          </cell>
          <cell r="J2709">
            <v>0</v>
          </cell>
        </row>
        <row r="2710">
          <cell r="F2710" t="str">
            <v>03</v>
          </cell>
          <cell r="G2710" t="str">
            <v>Социјални доприноси</v>
          </cell>
          <cell r="J2710">
            <v>0</v>
          </cell>
        </row>
        <row r="2711">
          <cell r="F2711" t="str">
            <v>04</v>
          </cell>
          <cell r="G2711" t="str">
            <v>Сопствени приходи буџетских корисника</v>
          </cell>
          <cell r="J2711">
            <v>0</v>
          </cell>
        </row>
        <row r="2712">
          <cell r="F2712" t="str">
            <v>05</v>
          </cell>
          <cell r="G2712" t="str">
            <v>Донације од иностраних земаља</v>
          </cell>
          <cell r="J2712">
            <v>0</v>
          </cell>
        </row>
        <row r="2713">
          <cell r="F2713" t="str">
            <v>06</v>
          </cell>
          <cell r="G2713" t="str">
            <v>Донације од међународних организација</v>
          </cell>
          <cell r="J2713">
            <v>0</v>
          </cell>
        </row>
        <row r="2714">
          <cell r="F2714" t="str">
            <v>07</v>
          </cell>
          <cell r="G2714" t="str">
            <v>Донације од осталих нивоа власти</v>
          </cell>
          <cell r="J2714">
            <v>0</v>
          </cell>
        </row>
        <row r="2715">
          <cell r="F2715" t="str">
            <v>08</v>
          </cell>
          <cell r="G2715" t="str">
            <v>Донације од невладиних организација и појединаца</v>
          </cell>
          <cell r="J2715">
            <v>0</v>
          </cell>
        </row>
        <row r="2716">
          <cell r="F2716" t="str">
            <v>09</v>
          </cell>
          <cell r="G2716" t="str">
            <v>Примања од продаје нефинансијске имовине</v>
          </cell>
          <cell r="J2716">
            <v>0</v>
          </cell>
        </row>
        <row r="2717">
          <cell r="F2717" t="str">
            <v>10</v>
          </cell>
          <cell r="G2717" t="str">
            <v>Примања од домаћих задуживања</v>
          </cell>
          <cell r="J2717">
            <v>0</v>
          </cell>
        </row>
        <row r="2718">
          <cell r="F2718" t="str">
            <v>11</v>
          </cell>
          <cell r="G2718" t="str">
            <v>Примања од иностраних задуживања</v>
          </cell>
          <cell r="J2718">
            <v>0</v>
          </cell>
        </row>
        <row r="2719">
          <cell r="F2719" t="str">
            <v>12</v>
          </cell>
          <cell r="G2719" t="str">
            <v>Примања од отплате датих кредита и продаје финансијске имовине</v>
          </cell>
          <cell r="J2719">
            <v>0</v>
          </cell>
        </row>
        <row r="2720">
          <cell r="F2720" t="str">
            <v>13</v>
          </cell>
          <cell r="G2720" t="str">
            <v>Нераспоређени вишак прихода из ранијих година</v>
          </cell>
          <cell r="J2720">
            <v>0</v>
          </cell>
        </row>
        <row r="2721">
          <cell r="F2721" t="str">
            <v>14</v>
          </cell>
          <cell r="G2721" t="str">
            <v>Неутрошена средства од приватизације из претходних година</v>
          </cell>
          <cell r="J2721">
            <v>0</v>
          </cell>
        </row>
        <row r="2722">
          <cell r="F2722" t="str">
            <v>15</v>
          </cell>
          <cell r="G2722" t="str">
            <v>Неутрошена средства донација из претходних година</v>
          </cell>
          <cell r="J2722">
            <v>0</v>
          </cell>
        </row>
        <row r="2723">
          <cell r="F2723" t="str">
            <v>16</v>
          </cell>
          <cell r="G2723" t="str">
            <v>Родитељски динар за ваннаставне активности</v>
          </cell>
          <cell r="J2723">
            <v>0</v>
          </cell>
        </row>
        <row r="2724">
          <cell r="G2724" t="str">
            <v>Функција 330:</v>
          </cell>
          <cell r="H2724">
            <v>0</v>
          </cell>
          <cell r="I2724">
            <v>0</v>
          </cell>
          <cell r="J2724">
            <v>0</v>
          </cell>
        </row>
        <row r="2725">
          <cell r="G2725" t="str">
            <v>Извори финансирања за Програмску активност 0602-0009:</v>
          </cell>
        </row>
        <row r="2726">
          <cell r="F2726" t="str">
            <v>01</v>
          </cell>
          <cell r="G2726" t="str">
            <v>Приходи из буџета</v>
          </cell>
          <cell r="H2726">
            <v>0</v>
          </cell>
          <cell r="J2726">
            <v>0</v>
          </cell>
        </row>
        <row r="2727">
          <cell r="F2727" t="str">
            <v>02</v>
          </cell>
          <cell r="G2727" t="str">
            <v>Трансфери између корисника на истом нивоу</v>
          </cell>
          <cell r="J2727">
            <v>0</v>
          </cell>
        </row>
        <row r="2728">
          <cell r="F2728" t="str">
            <v>03</v>
          </cell>
          <cell r="G2728" t="str">
            <v>Социјални доприноси</v>
          </cell>
          <cell r="J2728">
            <v>0</v>
          </cell>
        </row>
        <row r="2729">
          <cell r="F2729" t="str">
            <v>04</v>
          </cell>
          <cell r="G2729" t="str">
            <v>Сопствени приходи буџетских корисника</v>
          </cell>
          <cell r="J2729">
            <v>0</v>
          </cell>
        </row>
        <row r="2730">
          <cell r="F2730" t="str">
            <v>05</v>
          </cell>
          <cell r="G2730" t="str">
            <v>Донације од иностраних земаља</v>
          </cell>
          <cell r="J2730">
            <v>0</v>
          </cell>
        </row>
        <row r="2731">
          <cell r="F2731" t="str">
            <v>06</v>
          </cell>
          <cell r="G2731" t="str">
            <v>Донације од међународних организација</v>
          </cell>
          <cell r="J2731">
            <v>0</v>
          </cell>
        </row>
        <row r="2732">
          <cell r="F2732" t="str">
            <v>07</v>
          </cell>
          <cell r="G2732" t="str">
            <v>Донације од осталих нивоа власти</v>
          </cell>
          <cell r="J2732">
            <v>0</v>
          </cell>
        </row>
        <row r="2733">
          <cell r="F2733" t="str">
            <v>08</v>
          </cell>
          <cell r="G2733" t="str">
            <v>Донације од невладиних организација и појединаца</v>
          </cell>
          <cell r="J2733">
            <v>0</v>
          </cell>
        </row>
        <row r="2734">
          <cell r="F2734" t="str">
            <v>09</v>
          </cell>
          <cell r="G2734" t="str">
            <v>Примања од продаје нефинансијске имовине</v>
          </cell>
          <cell r="J2734">
            <v>0</v>
          </cell>
        </row>
        <row r="2735">
          <cell r="F2735" t="str">
            <v>10</v>
          </cell>
          <cell r="G2735" t="str">
            <v>Примања од домаћих задуживања</v>
          </cell>
          <cell r="J2735">
            <v>0</v>
          </cell>
        </row>
        <row r="2736">
          <cell r="F2736" t="str">
            <v>11</v>
          </cell>
          <cell r="G2736" t="str">
            <v>Примања од иностраних задуживања</v>
          </cell>
          <cell r="J2736">
            <v>0</v>
          </cell>
        </row>
        <row r="2737">
          <cell r="F2737" t="str">
            <v>12</v>
          </cell>
          <cell r="G2737" t="str">
            <v>Примања од отплате датих кредита и продаје финансијске имовине</v>
          </cell>
          <cell r="J2737">
            <v>0</v>
          </cell>
        </row>
        <row r="2738">
          <cell r="F2738" t="str">
            <v>13</v>
          </cell>
          <cell r="G2738" t="str">
            <v>Нераспоређени вишак прихода из ранијих година</v>
          </cell>
          <cell r="J2738">
            <v>0</v>
          </cell>
        </row>
        <row r="2739">
          <cell r="F2739" t="str">
            <v>14</v>
          </cell>
          <cell r="G2739" t="str">
            <v>Неутрошена средства од приватизације из претходних година</v>
          </cell>
          <cell r="J2739">
            <v>0</v>
          </cell>
        </row>
        <row r="2740">
          <cell r="F2740" t="str">
            <v>15</v>
          </cell>
          <cell r="G2740" t="str">
            <v>Неутрошена средства донација из претходних година</v>
          </cell>
          <cell r="J2740">
            <v>0</v>
          </cell>
        </row>
        <row r="2741">
          <cell r="F2741" t="str">
            <v>16</v>
          </cell>
          <cell r="G2741" t="str">
            <v>Родитељски динар за ваннаставне активности</v>
          </cell>
          <cell r="J2741">
            <v>0</v>
          </cell>
        </row>
        <row r="2742">
          <cell r="G2742" t="str">
            <v>Свега за Програмску активност 0602-0009:</v>
          </cell>
          <cell r="H2742">
            <v>0</v>
          </cell>
          <cell r="I2742">
            <v>0</v>
          </cell>
          <cell r="J2742">
            <v>0</v>
          </cell>
        </row>
        <row r="2744">
          <cell r="C2744" t="str">
            <v>0602-0010</v>
          </cell>
          <cell r="G2744" t="str">
            <v>Програмска активност: Резерве</v>
          </cell>
        </row>
        <row r="2745">
          <cell r="D2745">
            <v>112</v>
          </cell>
          <cell r="G2745" t="str">
            <v>Финансијски и фискални послови</v>
          </cell>
        </row>
        <row r="2746">
          <cell r="F2746">
            <v>49911</v>
          </cell>
          <cell r="G2746" t="str">
            <v>Стална резерва</v>
          </cell>
          <cell r="J2746">
            <v>0</v>
          </cell>
        </row>
        <row r="2747">
          <cell r="F2747">
            <v>49912</v>
          </cell>
          <cell r="G2747" t="str">
            <v>Текућа резерва</v>
          </cell>
          <cell r="J2747">
            <v>0</v>
          </cell>
        </row>
        <row r="2748">
          <cell r="G2748" t="str">
            <v>Извори финансирања за функцију 112:</v>
          </cell>
        </row>
        <row r="2749">
          <cell r="F2749" t="str">
            <v>01</v>
          </cell>
          <cell r="G2749" t="str">
            <v>Приходи из буџета</v>
          </cell>
          <cell r="H2749">
            <v>0</v>
          </cell>
          <cell r="J2749">
            <v>0</v>
          </cell>
        </row>
        <row r="2750">
          <cell r="F2750" t="str">
            <v>02</v>
          </cell>
          <cell r="G2750" t="str">
            <v>Трансфери између корисника на истом нивоу</v>
          </cell>
          <cell r="J2750">
            <v>0</v>
          </cell>
        </row>
        <row r="2751">
          <cell r="F2751" t="str">
            <v>03</v>
          </cell>
          <cell r="G2751" t="str">
            <v>Социјални доприноси</v>
          </cell>
          <cell r="J2751">
            <v>0</v>
          </cell>
        </row>
        <row r="2752">
          <cell r="F2752" t="str">
            <v>04</v>
          </cell>
          <cell r="G2752" t="str">
            <v>Сопствени приходи буџетских корисника</v>
          </cell>
          <cell r="J2752">
            <v>0</v>
          </cell>
        </row>
        <row r="2753">
          <cell r="F2753" t="str">
            <v>05</v>
          </cell>
          <cell r="G2753" t="str">
            <v>Донације од иностраних земаља</v>
          </cell>
          <cell r="J2753">
            <v>0</v>
          </cell>
        </row>
        <row r="2754">
          <cell r="F2754" t="str">
            <v>06</v>
          </cell>
          <cell r="G2754" t="str">
            <v>Донације од међународних организација</v>
          </cell>
          <cell r="J2754">
            <v>0</v>
          </cell>
        </row>
        <row r="2755">
          <cell r="F2755" t="str">
            <v>07</v>
          </cell>
          <cell r="G2755" t="str">
            <v>Донације од осталих нивоа власти</v>
          </cell>
          <cell r="J2755">
            <v>0</v>
          </cell>
        </row>
        <row r="2756">
          <cell r="F2756" t="str">
            <v>08</v>
          </cell>
          <cell r="G2756" t="str">
            <v>Донације од невладиних организација и појединаца</v>
          </cell>
          <cell r="J2756">
            <v>0</v>
          </cell>
        </row>
        <row r="2757">
          <cell r="F2757" t="str">
            <v>09</v>
          </cell>
          <cell r="G2757" t="str">
            <v>Примања од продаје нефинансијске имовине</v>
          </cell>
          <cell r="J2757">
            <v>0</v>
          </cell>
        </row>
        <row r="2758">
          <cell r="F2758" t="str">
            <v>10</v>
          </cell>
          <cell r="G2758" t="str">
            <v>Примања од домаћих задуживања</v>
          </cell>
          <cell r="J2758">
            <v>0</v>
          </cell>
        </row>
        <row r="2759">
          <cell r="F2759" t="str">
            <v>11</v>
          </cell>
          <cell r="G2759" t="str">
            <v>Примања од иностраних задуживања</v>
          </cell>
          <cell r="J2759">
            <v>0</v>
          </cell>
        </row>
        <row r="2760">
          <cell r="F2760" t="str">
            <v>12</v>
          </cell>
          <cell r="G2760" t="str">
            <v>Примања од отплате датих кредита и продаје финансијске имовине</v>
          </cell>
          <cell r="J2760">
            <v>0</v>
          </cell>
        </row>
        <row r="2761">
          <cell r="F2761" t="str">
            <v>13</v>
          </cell>
          <cell r="G2761" t="str">
            <v>Нераспоређени вишак прихода из ранијих година</v>
          </cell>
          <cell r="J2761">
            <v>0</v>
          </cell>
        </row>
        <row r="2762">
          <cell r="F2762" t="str">
            <v>14</v>
          </cell>
          <cell r="G2762" t="str">
            <v>Неутрошена средства од приватизације из претходних година</v>
          </cell>
          <cell r="J2762">
            <v>0</v>
          </cell>
        </row>
        <row r="2763">
          <cell r="F2763" t="str">
            <v>15</v>
          </cell>
          <cell r="G2763" t="str">
            <v>Неутрошена средства донација из претходних година</v>
          </cell>
          <cell r="J2763">
            <v>0</v>
          </cell>
        </row>
        <row r="2764">
          <cell r="F2764" t="str">
            <v>16</v>
          </cell>
          <cell r="G2764" t="str">
            <v>Родитељски динар за ваннаставне активности</v>
          </cell>
          <cell r="J2764">
            <v>0</v>
          </cell>
        </row>
        <row r="2765">
          <cell r="G2765" t="str">
            <v>Функција 112:</v>
          </cell>
          <cell r="H2765">
            <v>0</v>
          </cell>
          <cell r="I2765">
            <v>0</v>
          </cell>
          <cell r="J2765">
            <v>0</v>
          </cell>
        </row>
        <row r="2766">
          <cell r="G2766" t="str">
            <v>Извори финансирања за Програмску активност 0602-0010:</v>
          </cell>
        </row>
        <row r="2767">
          <cell r="F2767" t="str">
            <v>01</v>
          </cell>
          <cell r="G2767" t="str">
            <v>Приходи из буџета</v>
          </cell>
          <cell r="H2767">
            <v>0</v>
          </cell>
          <cell r="J2767">
            <v>0</v>
          </cell>
        </row>
        <row r="2768">
          <cell r="F2768" t="str">
            <v>02</v>
          </cell>
          <cell r="G2768" t="str">
            <v>Трансфери између корисника на истом нивоу</v>
          </cell>
          <cell r="J2768">
            <v>0</v>
          </cell>
        </row>
        <row r="2769">
          <cell r="F2769" t="str">
            <v>03</v>
          </cell>
          <cell r="G2769" t="str">
            <v>Социјални доприноси</v>
          </cell>
          <cell r="J2769">
            <v>0</v>
          </cell>
        </row>
        <row r="2770">
          <cell r="F2770" t="str">
            <v>04</v>
          </cell>
          <cell r="G2770" t="str">
            <v>Сопствени приходи буџетских корисника</v>
          </cell>
          <cell r="J2770">
            <v>0</v>
          </cell>
        </row>
        <row r="2771">
          <cell r="F2771" t="str">
            <v>05</v>
          </cell>
          <cell r="G2771" t="str">
            <v>Донације од иностраних земаља</v>
          </cell>
          <cell r="J2771">
            <v>0</v>
          </cell>
        </row>
        <row r="2772">
          <cell r="F2772" t="str">
            <v>06</v>
          </cell>
          <cell r="G2772" t="str">
            <v>Донације од међународних организација</v>
          </cell>
          <cell r="J2772">
            <v>0</v>
          </cell>
        </row>
        <row r="2773">
          <cell r="F2773" t="str">
            <v>07</v>
          </cell>
          <cell r="G2773" t="str">
            <v>Донације од осталих нивоа власти</v>
          </cell>
          <cell r="J2773">
            <v>0</v>
          </cell>
        </row>
        <row r="2774">
          <cell r="F2774" t="str">
            <v>08</v>
          </cell>
          <cell r="G2774" t="str">
            <v>Донације од невладиних организација и појединаца</v>
          </cell>
          <cell r="J2774">
            <v>0</v>
          </cell>
        </row>
        <row r="2775">
          <cell r="F2775" t="str">
            <v>09</v>
          </cell>
          <cell r="G2775" t="str">
            <v>Примања од продаје нефинансијске имовине</v>
          </cell>
          <cell r="J2775">
            <v>0</v>
          </cell>
        </row>
        <row r="2776">
          <cell r="F2776" t="str">
            <v>10</v>
          </cell>
          <cell r="G2776" t="str">
            <v>Примања од домаћих задуживања</v>
          </cell>
          <cell r="J2776">
            <v>0</v>
          </cell>
        </row>
        <row r="2777">
          <cell r="F2777" t="str">
            <v>11</v>
          </cell>
          <cell r="G2777" t="str">
            <v>Примања од иностраних задуживања</v>
          </cell>
          <cell r="J2777">
            <v>0</v>
          </cell>
        </row>
        <row r="2778">
          <cell r="F2778" t="str">
            <v>12</v>
          </cell>
          <cell r="G2778" t="str">
            <v>Примања од отплате датих кредита и продаје финансијске имовине</v>
          </cell>
          <cell r="J2778">
            <v>0</v>
          </cell>
        </row>
        <row r="2779">
          <cell r="F2779" t="str">
            <v>13</v>
          </cell>
          <cell r="G2779" t="str">
            <v>Нераспоређени вишак прихода из ранијих година</v>
          </cell>
          <cell r="J2779">
            <v>0</v>
          </cell>
        </row>
        <row r="2780">
          <cell r="F2780" t="str">
            <v>14</v>
          </cell>
          <cell r="G2780" t="str">
            <v>Неутрошена средства од приватизације из претходних година</v>
          </cell>
          <cell r="J2780">
            <v>0</v>
          </cell>
        </row>
        <row r="2781">
          <cell r="F2781" t="str">
            <v>15</v>
          </cell>
          <cell r="G2781" t="str">
            <v>Неутрошена средства донација из претходних година</v>
          </cell>
          <cell r="J2781">
            <v>0</v>
          </cell>
        </row>
        <row r="2782">
          <cell r="F2782" t="str">
            <v>16</v>
          </cell>
          <cell r="G2782" t="str">
            <v>Родитељски динар за ваннаставне активности</v>
          </cell>
          <cell r="J2782">
            <v>0</v>
          </cell>
        </row>
        <row r="2783">
          <cell r="G2783" t="str">
            <v>Свега за Програмску активност 0602-0010:</v>
          </cell>
          <cell r="H2783">
            <v>0</v>
          </cell>
          <cell r="I2783">
            <v>0</v>
          </cell>
          <cell r="J2783">
            <v>0</v>
          </cell>
        </row>
        <row r="2785">
          <cell r="G2785" t="str">
            <v>Извори финансирања за Програм 15:</v>
          </cell>
        </row>
        <row r="2786">
          <cell r="F2786" t="str">
            <v>01</v>
          </cell>
          <cell r="G2786" t="str">
            <v>Приходи из буџета</v>
          </cell>
          <cell r="H2786">
            <v>0</v>
          </cell>
          <cell r="J2786">
            <v>0</v>
          </cell>
        </row>
        <row r="2787">
          <cell r="F2787" t="str">
            <v>02</v>
          </cell>
          <cell r="G2787" t="str">
            <v>Трансфери између корисника на истом нивоу</v>
          </cell>
          <cell r="J2787">
            <v>0</v>
          </cell>
        </row>
        <row r="2788">
          <cell r="F2788" t="str">
            <v>03</v>
          </cell>
          <cell r="G2788" t="str">
            <v>Социјални доприноси</v>
          </cell>
          <cell r="J2788">
            <v>0</v>
          </cell>
        </row>
        <row r="2789">
          <cell r="F2789" t="str">
            <v>04</v>
          </cell>
          <cell r="G2789" t="str">
            <v>Сопствени приходи буџетских корисника</v>
          </cell>
          <cell r="J2789">
            <v>0</v>
          </cell>
        </row>
        <row r="2790">
          <cell r="F2790" t="str">
            <v>05</v>
          </cell>
          <cell r="G2790" t="str">
            <v>Донације од иностраних земаља</v>
          </cell>
          <cell r="J2790">
            <v>0</v>
          </cell>
        </row>
        <row r="2791">
          <cell r="F2791" t="str">
            <v>06</v>
          </cell>
          <cell r="G2791" t="str">
            <v>Донације од међународних организација</v>
          </cell>
          <cell r="J2791">
            <v>0</v>
          </cell>
        </row>
        <row r="2792">
          <cell r="F2792" t="str">
            <v>07</v>
          </cell>
          <cell r="G2792" t="str">
            <v>Донације од осталих нивоа власти</v>
          </cell>
          <cell r="J2792">
            <v>0</v>
          </cell>
        </row>
        <row r="2793">
          <cell r="F2793" t="str">
            <v>08</v>
          </cell>
          <cell r="G2793" t="str">
            <v>Донације од невладиних организација и појединаца</v>
          </cell>
          <cell r="J2793">
            <v>0</v>
          </cell>
        </row>
        <row r="2794">
          <cell r="F2794" t="str">
            <v>09</v>
          </cell>
          <cell r="G2794" t="str">
            <v>Примања од продаје нефинансијске имовине</v>
          </cell>
          <cell r="J2794">
            <v>0</v>
          </cell>
        </row>
        <row r="2795">
          <cell r="F2795" t="str">
            <v>10</v>
          </cell>
          <cell r="G2795" t="str">
            <v>Примања од домаћих задуживања</v>
          </cell>
          <cell r="J2795">
            <v>0</v>
          </cell>
        </row>
        <row r="2796">
          <cell r="F2796" t="str">
            <v>11</v>
          </cell>
          <cell r="G2796" t="str">
            <v>Примања од иностраних задуживања</v>
          </cell>
          <cell r="J2796">
            <v>0</v>
          </cell>
        </row>
        <row r="2797">
          <cell r="F2797" t="str">
            <v>12</v>
          </cell>
          <cell r="G2797" t="str">
            <v>Примања од отплате датих кредита и продаје финансијске имовине</v>
          </cell>
          <cell r="J2797">
            <v>0</v>
          </cell>
        </row>
        <row r="2798">
          <cell r="F2798" t="str">
            <v>13</v>
          </cell>
          <cell r="G2798" t="str">
            <v>Нераспоређени вишак прихода из ранијих година</v>
          </cell>
          <cell r="J2798">
            <v>0</v>
          </cell>
        </row>
        <row r="2799">
          <cell r="F2799" t="str">
            <v>14</v>
          </cell>
          <cell r="G2799" t="str">
            <v>Неутрошена средства од приватизације из претходних година</v>
          </cell>
          <cell r="J2799">
            <v>0</v>
          </cell>
        </row>
        <row r="2800">
          <cell r="F2800" t="str">
            <v>15</v>
          </cell>
          <cell r="G2800" t="str">
            <v>Неутрошена средства донација из претходних година</v>
          </cell>
          <cell r="J2800">
            <v>0</v>
          </cell>
        </row>
        <row r="2801">
          <cell r="F2801" t="str">
            <v>16</v>
          </cell>
          <cell r="G2801" t="str">
            <v>Родитељски динар за ваннаставне активности</v>
          </cell>
          <cell r="J2801">
            <v>0</v>
          </cell>
        </row>
        <row r="2802">
          <cell r="G2802" t="str">
            <v>Свега за Програм 15:</v>
          </cell>
          <cell r="H2802">
            <v>0</v>
          </cell>
          <cell r="I2802">
            <v>0</v>
          </cell>
          <cell r="J2802">
            <v>0</v>
          </cell>
        </row>
        <row r="2804">
          <cell r="G2804" t="str">
            <v>Извори финансирања за Главу 1:</v>
          </cell>
        </row>
        <row r="2805">
          <cell r="F2805" t="str">
            <v>01</v>
          </cell>
          <cell r="G2805" t="str">
            <v>Приходи из буџета</v>
          </cell>
          <cell r="H2805">
            <v>0</v>
          </cell>
          <cell r="J2805">
            <v>0</v>
          </cell>
        </row>
        <row r="2806">
          <cell r="F2806" t="str">
            <v>02</v>
          </cell>
          <cell r="G2806" t="str">
            <v>Трансфери између корисника на истом нивоу</v>
          </cell>
          <cell r="J2806">
            <v>0</v>
          </cell>
        </row>
        <row r="2807">
          <cell r="F2807" t="str">
            <v>03</v>
          </cell>
          <cell r="G2807" t="str">
            <v>Социјални доприноси</v>
          </cell>
          <cell r="J2807">
            <v>0</v>
          </cell>
        </row>
        <row r="2808">
          <cell r="F2808" t="str">
            <v>04</v>
          </cell>
          <cell r="G2808" t="str">
            <v>Сопствени приходи буџетских корисника</v>
          </cell>
          <cell r="J2808">
            <v>0</v>
          </cell>
        </row>
        <row r="2809">
          <cell r="F2809" t="str">
            <v>05</v>
          </cell>
          <cell r="G2809" t="str">
            <v>Донације од иностраних земаља</v>
          </cell>
          <cell r="J2809">
            <v>0</v>
          </cell>
        </row>
        <row r="2810">
          <cell r="F2810" t="str">
            <v>06</v>
          </cell>
          <cell r="G2810" t="str">
            <v>Донације од међународних организација</v>
          </cell>
          <cell r="J2810">
            <v>0</v>
          </cell>
        </row>
        <row r="2811">
          <cell r="F2811" t="str">
            <v>07</v>
          </cell>
          <cell r="G2811" t="str">
            <v>Донације од осталих нивоа власти</v>
          </cell>
          <cell r="J2811">
            <v>0</v>
          </cell>
        </row>
        <row r="2812">
          <cell r="F2812" t="str">
            <v>08</v>
          </cell>
          <cell r="G2812" t="str">
            <v>Донације од невладиних организација и појединаца</v>
          </cell>
          <cell r="J2812">
            <v>0</v>
          </cell>
        </row>
        <row r="2813">
          <cell r="F2813" t="str">
            <v>09</v>
          </cell>
          <cell r="G2813" t="str">
            <v>Примања од продаје нефинансијске имовине</v>
          </cell>
          <cell r="J2813">
            <v>0</v>
          </cell>
        </row>
        <row r="2814">
          <cell r="F2814" t="str">
            <v>10</v>
          </cell>
          <cell r="G2814" t="str">
            <v>Примања од домаћих задуживања</v>
          </cell>
          <cell r="J2814">
            <v>0</v>
          </cell>
        </row>
        <row r="2815">
          <cell r="F2815" t="str">
            <v>11</v>
          </cell>
          <cell r="G2815" t="str">
            <v>Примања од иностраних задуживања</v>
          </cell>
          <cell r="J2815">
            <v>0</v>
          </cell>
        </row>
        <row r="2816">
          <cell r="F2816" t="str">
            <v>12</v>
          </cell>
          <cell r="G2816" t="str">
            <v>Примања од отплате датих кредита и продаје финансијске имовине</v>
          </cell>
          <cell r="J2816">
            <v>0</v>
          </cell>
        </row>
        <row r="2817">
          <cell r="F2817" t="str">
            <v>13</v>
          </cell>
          <cell r="G2817" t="str">
            <v>Нераспоређени вишак прихода из ранијих година</v>
          </cell>
          <cell r="J2817">
            <v>0</v>
          </cell>
        </row>
        <row r="2818">
          <cell r="F2818" t="str">
            <v>14</v>
          </cell>
          <cell r="G2818" t="str">
            <v>Неутрошена средства од приватизације из претходних година</v>
          </cell>
          <cell r="J2818">
            <v>0</v>
          </cell>
        </row>
        <row r="2819">
          <cell r="F2819" t="str">
            <v>15</v>
          </cell>
          <cell r="G2819" t="str">
            <v>Неутрошена средства донација из претходних година</v>
          </cell>
          <cell r="J2819">
            <v>0</v>
          </cell>
        </row>
        <row r="2820">
          <cell r="F2820" t="str">
            <v>16</v>
          </cell>
          <cell r="G2820" t="str">
            <v>Родитељски динар за ваннаставне активности</v>
          </cell>
          <cell r="J2820">
            <v>0</v>
          </cell>
        </row>
        <row r="2821">
          <cell r="G2821" t="str">
            <v>Свега за Главу 1:</v>
          </cell>
          <cell r="H2821">
            <v>0</v>
          </cell>
          <cell r="I2821">
            <v>0</v>
          </cell>
          <cell r="J2821">
            <v>0</v>
          </cell>
        </row>
        <row r="2824">
          <cell r="G2824" t="str">
            <v>ГРАДСКА ОПШТИНА ВРАЊСКА БАЊА</v>
          </cell>
        </row>
        <row r="2825">
          <cell r="C2825" t="str">
            <v>0602</v>
          </cell>
          <cell r="G2825" t="str">
            <v>ПРОГРАМ 15 - ЛОКАЛНА САМОУПРАВА</v>
          </cell>
        </row>
        <row r="2826">
          <cell r="C2826" t="str">
            <v>0602-0001</v>
          </cell>
          <cell r="G2826" t="str">
            <v>Функционисање локалне самоуправе и градских општина</v>
          </cell>
        </row>
        <row r="2827">
          <cell r="D2827">
            <v>160</v>
          </cell>
          <cell r="G2827" t="str">
            <v>Опште јавне услуге некласификоване на другом месту;</v>
          </cell>
        </row>
        <row r="2828">
          <cell r="F2828">
            <v>4631</v>
          </cell>
          <cell r="G2828" t="str">
            <v>Текући трансфери осталим нивоима власти</v>
          </cell>
        </row>
        <row r="2829">
          <cell r="F2829">
            <v>4632</v>
          </cell>
          <cell r="G2829" t="str">
            <v>Капитални трансфери осталим нивоима власти</v>
          </cell>
        </row>
        <row r="2830">
          <cell r="G2830" t="str">
            <v>Извори финансирања за функцију 160:</v>
          </cell>
        </row>
        <row r="2831">
          <cell r="F2831" t="str">
            <v>01</v>
          </cell>
          <cell r="G2831" t="str">
            <v>Приходи из буџета</v>
          </cell>
          <cell r="H2831">
            <v>0</v>
          </cell>
          <cell r="J2831">
            <v>0</v>
          </cell>
        </row>
        <row r="2832">
          <cell r="F2832" t="str">
            <v>02</v>
          </cell>
          <cell r="G2832" t="str">
            <v>Трансфери између корисника на истом нивоу</v>
          </cell>
          <cell r="J2832">
            <v>0</v>
          </cell>
        </row>
        <row r="2833">
          <cell r="F2833" t="str">
            <v>03</v>
          </cell>
          <cell r="G2833" t="str">
            <v>Социјални доприноси</v>
          </cell>
          <cell r="J2833">
            <v>0</v>
          </cell>
        </row>
        <row r="2834">
          <cell r="F2834" t="str">
            <v>04</v>
          </cell>
          <cell r="G2834" t="str">
            <v>Сопствени приходи буџетских корисника</v>
          </cell>
          <cell r="J2834">
            <v>0</v>
          </cell>
        </row>
        <row r="2835">
          <cell r="F2835" t="str">
            <v>05</v>
          </cell>
          <cell r="G2835" t="str">
            <v>Донације од иностраних земаља</v>
          </cell>
          <cell r="J2835">
            <v>0</v>
          </cell>
        </row>
        <row r="2836">
          <cell r="F2836" t="str">
            <v>06</v>
          </cell>
          <cell r="G2836" t="str">
            <v>Донације од међународних организација</v>
          </cell>
          <cell r="J2836">
            <v>0</v>
          </cell>
        </row>
        <row r="2837">
          <cell r="F2837" t="str">
            <v>07</v>
          </cell>
          <cell r="G2837" t="str">
            <v>Донације од осталих нивоа власти</v>
          </cell>
          <cell r="J2837">
            <v>0</v>
          </cell>
        </row>
        <row r="2838">
          <cell r="F2838" t="str">
            <v>08</v>
          </cell>
          <cell r="G2838" t="str">
            <v>Донације од невладиних организација и појединаца</v>
          </cell>
          <cell r="J2838">
            <v>0</v>
          </cell>
        </row>
        <row r="2839">
          <cell r="F2839" t="str">
            <v>09</v>
          </cell>
          <cell r="G2839" t="str">
            <v>Примања од продаје нефинансијске имовине</v>
          </cell>
          <cell r="J2839">
            <v>0</v>
          </cell>
        </row>
        <row r="2840">
          <cell r="F2840" t="str">
            <v>10</v>
          </cell>
          <cell r="G2840" t="str">
            <v>Примања од домаћих задуживања</v>
          </cell>
          <cell r="J2840">
            <v>0</v>
          </cell>
        </row>
        <row r="2841">
          <cell r="F2841" t="str">
            <v>11</v>
          </cell>
          <cell r="G2841" t="str">
            <v>Примања од иностраних задуживања</v>
          </cell>
          <cell r="J2841">
            <v>0</v>
          </cell>
        </row>
        <row r="2842">
          <cell r="F2842" t="str">
            <v>12</v>
          </cell>
          <cell r="G2842" t="str">
            <v>Примања од отплате датих кредита и продаје финансијске имовине</v>
          </cell>
          <cell r="J2842">
            <v>0</v>
          </cell>
        </row>
        <row r="2843">
          <cell r="F2843" t="str">
            <v>13</v>
          </cell>
          <cell r="G2843" t="str">
            <v>Нераспоређени вишак прихода из ранијих година</v>
          </cell>
          <cell r="J2843">
            <v>0</v>
          </cell>
        </row>
        <row r="2844">
          <cell r="F2844" t="str">
            <v>14</v>
          </cell>
          <cell r="G2844" t="str">
            <v>Неутрошена средства од приватизације из претходних година</v>
          </cell>
          <cell r="J2844">
            <v>0</v>
          </cell>
        </row>
        <row r="2845">
          <cell r="F2845" t="str">
            <v>15</v>
          </cell>
          <cell r="G2845" t="str">
            <v>Неутрошена средства донација из претходних година</v>
          </cell>
          <cell r="J2845">
            <v>0</v>
          </cell>
        </row>
        <row r="2846">
          <cell r="F2846" t="str">
            <v>16</v>
          </cell>
          <cell r="G2846" t="str">
            <v>Родитељски динар за ваннаставне активности</v>
          </cell>
          <cell r="J2846">
            <v>0</v>
          </cell>
        </row>
        <row r="2847">
          <cell r="G2847" t="str">
            <v>Функција 160:</v>
          </cell>
          <cell r="H2847">
            <v>0</v>
          </cell>
          <cell r="I2847">
            <v>0</v>
          </cell>
          <cell r="J2847">
            <v>0</v>
          </cell>
        </row>
        <row r="2848">
          <cell r="G2848" t="str">
            <v>Извори финансирања за Програмску активност 0602-0001:</v>
          </cell>
        </row>
        <row r="2849">
          <cell r="F2849" t="str">
            <v>01</v>
          </cell>
          <cell r="G2849" t="str">
            <v>Приходи из буџета</v>
          </cell>
          <cell r="H2849">
            <v>0</v>
          </cell>
          <cell r="J2849">
            <v>0</v>
          </cell>
        </row>
        <row r="2850">
          <cell r="F2850" t="str">
            <v>02</v>
          </cell>
          <cell r="G2850" t="str">
            <v>Трансфери између корисника на истом нивоу</v>
          </cell>
          <cell r="J2850">
            <v>0</v>
          </cell>
        </row>
        <row r="2851">
          <cell r="F2851" t="str">
            <v>03</v>
          </cell>
          <cell r="G2851" t="str">
            <v>Социјални доприноси</v>
          </cell>
          <cell r="J2851">
            <v>0</v>
          </cell>
        </row>
        <row r="2852">
          <cell r="F2852" t="str">
            <v>04</v>
          </cell>
          <cell r="G2852" t="str">
            <v>Сопствени приходи буџетских корисника</v>
          </cell>
          <cell r="J2852">
            <v>0</v>
          </cell>
        </row>
        <row r="2853">
          <cell r="F2853" t="str">
            <v>05</v>
          </cell>
          <cell r="G2853" t="str">
            <v>Донације од иностраних земаља</v>
          </cell>
          <cell r="J2853">
            <v>0</v>
          </cell>
        </row>
        <row r="2854">
          <cell r="F2854" t="str">
            <v>06</v>
          </cell>
          <cell r="G2854" t="str">
            <v>Донације од међународних организација</v>
          </cell>
          <cell r="J2854">
            <v>0</v>
          </cell>
        </row>
        <row r="2855">
          <cell r="F2855" t="str">
            <v>07</v>
          </cell>
          <cell r="G2855" t="str">
            <v>Донације од осталих нивоа власти</v>
          </cell>
          <cell r="J2855">
            <v>0</v>
          </cell>
        </row>
        <row r="2856">
          <cell r="F2856" t="str">
            <v>08</v>
          </cell>
          <cell r="G2856" t="str">
            <v>Донације од невладиних организација и појединаца</v>
          </cell>
          <cell r="J2856">
            <v>0</v>
          </cell>
        </row>
        <row r="2857">
          <cell r="F2857" t="str">
            <v>09</v>
          </cell>
          <cell r="G2857" t="str">
            <v>Примања од продаје нефинансијске имовине</v>
          </cell>
          <cell r="J2857">
            <v>0</v>
          </cell>
        </row>
        <row r="2858">
          <cell r="F2858" t="str">
            <v>10</v>
          </cell>
          <cell r="G2858" t="str">
            <v>Примања од домаћих задуживања</v>
          </cell>
          <cell r="J2858">
            <v>0</v>
          </cell>
        </row>
        <row r="2859">
          <cell r="F2859" t="str">
            <v>11</v>
          </cell>
          <cell r="G2859" t="str">
            <v>Примања од иностраних задуживања</v>
          </cell>
          <cell r="J2859">
            <v>0</v>
          </cell>
        </row>
        <row r="2860">
          <cell r="F2860" t="str">
            <v>12</v>
          </cell>
          <cell r="G2860" t="str">
            <v>Примања од отплате датих кредита и продаје финансијске имовине</v>
          </cell>
          <cell r="J2860">
            <v>0</v>
          </cell>
        </row>
        <row r="2861">
          <cell r="F2861" t="str">
            <v>13</v>
          </cell>
          <cell r="G2861" t="str">
            <v>Нераспоређени вишак прихода из ранијих година</v>
          </cell>
          <cell r="J2861">
            <v>0</v>
          </cell>
        </row>
        <row r="2862">
          <cell r="F2862" t="str">
            <v>14</v>
          </cell>
          <cell r="G2862" t="str">
            <v>Неутрошена средства од приватизације из претходних година</v>
          </cell>
          <cell r="J2862">
            <v>0</v>
          </cell>
        </row>
        <row r="2863">
          <cell r="F2863" t="str">
            <v>15</v>
          </cell>
          <cell r="G2863" t="str">
            <v>Неутрошена средства донација из претходних година</v>
          </cell>
          <cell r="J2863">
            <v>0</v>
          </cell>
        </row>
        <row r="2864">
          <cell r="F2864" t="str">
            <v>16</v>
          </cell>
          <cell r="G2864" t="str">
            <v>Родитељски динар за ваннаставне активности</v>
          </cell>
          <cell r="J2864">
            <v>0</v>
          </cell>
        </row>
        <row r="2865">
          <cell r="G2865" t="str">
            <v>Свега за Програмску активност 0602-0001:</v>
          </cell>
          <cell r="H2865">
            <v>0</v>
          </cell>
          <cell r="I2865">
            <v>0</v>
          </cell>
          <cell r="J2865">
            <v>0</v>
          </cell>
        </row>
        <row r="2867">
          <cell r="G2867" t="str">
            <v>Извори финансирања за Програм 15:</v>
          </cell>
        </row>
        <row r="2868">
          <cell r="F2868" t="str">
            <v>01</v>
          </cell>
          <cell r="G2868" t="str">
            <v>Приходи из буџета</v>
          </cell>
          <cell r="H2868">
            <v>0</v>
          </cell>
          <cell r="J2868">
            <v>0</v>
          </cell>
        </row>
        <row r="2869">
          <cell r="F2869" t="str">
            <v>02</v>
          </cell>
          <cell r="G2869" t="str">
            <v>Трансфери између корисника на истом нивоу</v>
          </cell>
          <cell r="J2869">
            <v>0</v>
          </cell>
        </row>
        <row r="2870">
          <cell r="F2870" t="str">
            <v>03</v>
          </cell>
          <cell r="G2870" t="str">
            <v>Социјални доприноси</v>
          </cell>
          <cell r="J2870">
            <v>0</v>
          </cell>
        </row>
        <row r="2871">
          <cell r="F2871" t="str">
            <v>04</v>
          </cell>
          <cell r="G2871" t="str">
            <v>Сопствени приходи буџетских корисника</v>
          </cell>
          <cell r="J2871">
            <v>0</v>
          </cell>
        </row>
        <row r="2872">
          <cell r="F2872" t="str">
            <v>05</v>
          </cell>
          <cell r="G2872" t="str">
            <v>Донације од иностраних земаља</v>
          </cell>
          <cell r="J2872">
            <v>0</v>
          </cell>
        </row>
        <row r="2873">
          <cell r="F2873" t="str">
            <v>06</v>
          </cell>
          <cell r="G2873" t="str">
            <v>Донације од међународних организација</v>
          </cell>
          <cell r="J2873">
            <v>0</v>
          </cell>
        </row>
        <row r="2874">
          <cell r="F2874" t="str">
            <v>07</v>
          </cell>
          <cell r="G2874" t="str">
            <v>Донације од осталих нивоа власти</v>
          </cell>
          <cell r="J2874">
            <v>0</v>
          </cell>
        </row>
        <row r="2875">
          <cell r="F2875" t="str">
            <v>08</v>
          </cell>
          <cell r="G2875" t="str">
            <v>Донације од невладиних организација и појединаца</v>
          </cell>
          <cell r="J2875">
            <v>0</v>
          </cell>
        </row>
        <row r="2876">
          <cell r="F2876" t="str">
            <v>09</v>
          </cell>
          <cell r="G2876" t="str">
            <v>Примања од продаје нефинансијске имовине</v>
          </cell>
          <cell r="J2876">
            <v>0</v>
          </cell>
        </row>
        <row r="2877">
          <cell r="F2877" t="str">
            <v>10</v>
          </cell>
          <cell r="G2877" t="str">
            <v>Примања од домаћих задуживања</v>
          </cell>
          <cell r="J2877">
            <v>0</v>
          </cell>
        </row>
        <row r="2878">
          <cell r="F2878" t="str">
            <v>11</v>
          </cell>
          <cell r="G2878" t="str">
            <v>Примања од иностраних задуживања</v>
          </cell>
          <cell r="J2878">
            <v>0</v>
          </cell>
        </row>
        <row r="2879">
          <cell r="F2879" t="str">
            <v>12</v>
          </cell>
          <cell r="G2879" t="str">
            <v>Примања од отплате датих кредита и продаје финансијске имовине</v>
          </cell>
          <cell r="J2879">
            <v>0</v>
          </cell>
        </row>
        <row r="2880">
          <cell r="F2880" t="str">
            <v>13</v>
          </cell>
          <cell r="G2880" t="str">
            <v>Нераспоређени вишак прихода из ранијих година</v>
          </cell>
          <cell r="J2880">
            <v>0</v>
          </cell>
        </row>
        <row r="2881">
          <cell r="F2881" t="str">
            <v>14</v>
          </cell>
          <cell r="G2881" t="str">
            <v>Неутрошена средства од приватизације из претходних година</v>
          </cell>
          <cell r="J2881">
            <v>0</v>
          </cell>
        </row>
        <row r="2882">
          <cell r="F2882" t="str">
            <v>15</v>
          </cell>
          <cell r="G2882" t="str">
            <v>Неутрошена средства донација из претходних година</v>
          </cell>
          <cell r="J2882">
            <v>0</v>
          </cell>
        </row>
        <row r="2883">
          <cell r="F2883" t="str">
            <v>16</v>
          </cell>
          <cell r="G2883" t="str">
            <v>Родитељски динар за ваннаставне активности</v>
          </cell>
          <cell r="J2883">
            <v>0</v>
          </cell>
        </row>
        <row r="2884">
          <cell r="G2884" t="str">
            <v>Свега за Програм 15:</v>
          </cell>
          <cell r="H2884">
            <v>0</v>
          </cell>
          <cell r="I2884">
            <v>0</v>
          </cell>
          <cell r="J2884">
            <v>0</v>
          </cell>
        </row>
        <row r="2886">
          <cell r="G2886" t="str">
            <v>Извори финансирања за Главу 2:</v>
          </cell>
        </row>
        <row r="2887">
          <cell r="F2887" t="str">
            <v>01</v>
          </cell>
          <cell r="G2887" t="str">
            <v>Приходи из буџета</v>
          </cell>
          <cell r="H2887">
            <v>0</v>
          </cell>
          <cell r="J2887">
            <v>0</v>
          </cell>
        </row>
        <row r="2888">
          <cell r="F2888" t="str">
            <v>02</v>
          </cell>
          <cell r="G2888" t="str">
            <v>Трансфери између корисника на истом нивоу</v>
          </cell>
          <cell r="J2888">
            <v>0</v>
          </cell>
        </row>
        <row r="2889">
          <cell r="F2889" t="str">
            <v>03</v>
          </cell>
          <cell r="G2889" t="str">
            <v>Социјални доприноси</v>
          </cell>
          <cell r="J2889">
            <v>0</v>
          </cell>
        </row>
        <row r="2890">
          <cell r="F2890" t="str">
            <v>04</v>
          </cell>
          <cell r="G2890" t="str">
            <v>Сопствени приходи буџетских корисника</v>
          </cell>
          <cell r="J2890">
            <v>0</v>
          </cell>
        </row>
        <row r="2891">
          <cell r="F2891" t="str">
            <v>05</v>
          </cell>
          <cell r="G2891" t="str">
            <v>Донације од иностраних земаља</v>
          </cell>
          <cell r="J2891">
            <v>0</v>
          </cell>
        </row>
        <row r="2892">
          <cell r="F2892" t="str">
            <v>06</v>
          </cell>
          <cell r="G2892" t="str">
            <v>Донације од међународних организација</v>
          </cell>
          <cell r="J2892">
            <v>0</v>
          </cell>
        </row>
        <row r="2893">
          <cell r="F2893" t="str">
            <v>07</v>
          </cell>
          <cell r="G2893" t="str">
            <v>Донације од осталих нивоа власти</v>
          </cell>
          <cell r="J2893">
            <v>0</v>
          </cell>
        </row>
        <row r="2894">
          <cell r="F2894" t="str">
            <v>08</v>
          </cell>
          <cell r="G2894" t="str">
            <v>Донације од невладиних организација и појединаца</v>
          </cell>
          <cell r="J2894">
            <v>0</v>
          </cell>
        </row>
        <row r="2895">
          <cell r="F2895" t="str">
            <v>09</v>
          </cell>
          <cell r="G2895" t="str">
            <v>Примања од продаје нефинансијске имовине</v>
          </cell>
          <cell r="J2895">
            <v>0</v>
          </cell>
        </row>
        <row r="2896">
          <cell r="F2896" t="str">
            <v>10</v>
          </cell>
          <cell r="G2896" t="str">
            <v>Примања од домаћих задуживања</v>
          </cell>
          <cell r="J2896">
            <v>0</v>
          </cell>
        </row>
        <row r="2897">
          <cell r="F2897" t="str">
            <v>11</v>
          </cell>
          <cell r="G2897" t="str">
            <v>Примања од иностраних задуживања</v>
          </cell>
          <cell r="J2897">
            <v>0</v>
          </cell>
        </row>
        <row r="2898">
          <cell r="F2898" t="str">
            <v>12</v>
          </cell>
          <cell r="G2898" t="str">
            <v>Примања од отплате датих кредита и продаје финансијске имовине</v>
          </cell>
          <cell r="J2898">
            <v>0</v>
          </cell>
        </row>
        <row r="2899">
          <cell r="F2899" t="str">
            <v>13</v>
          </cell>
          <cell r="G2899" t="str">
            <v>Нераспоређени вишак прихода из ранијих година</v>
          </cell>
          <cell r="J2899">
            <v>0</v>
          </cell>
        </row>
        <row r="2900">
          <cell r="F2900" t="str">
            <v>14</v>
          </cell>
          <cell r="G2900" t="str">
            <v>Неутрошена средства од приватизације из претходних година</v>
          </cell>
          <cell r="J2900">
            <v>0</v>
          </cell>
        </row>
        <row r="2901">
          <cell r="F2901" t="str">
            <v>15</v>
          </cell>
          <cell r="G2901" t="str">
            <v>Неутрошена средства донација из претходних година</v>
          </cell>
          <cell r="J2901">
            <v>0</v>
          </cell>
        </row>
        <row r="2902">
          <cell r="F2902" t="str">
            <v>16</v>
          </cell>
          <cell r="G2902" t="str">
            <v>Родитељски динар за ваннаставне активности</v>
          </cell>
          <cell r="J2902">
            <v>0</v>
          </cell>
        </row>
        <row r="2903">
          <cell r="G2903" t="str">
            <v>Свега за Главу 2:</v>
          </cell>
          <cell r="H2903">
            <v>0</v>
          </cell>
          <cell r="I2903">
            <v>0</v>
          </cell>
          <cell r="J2903">
            <v>0</v>
          </cell>
        </row>
        <row r="2906">
          <cell r="G2906" t="str">
            <v>МЕСНЕ ЗАЈЕДНИЦЕ</v>
          </cell>
        </row>
        <row r="2907">
          <cell r="C2907" t="str">
            <v>0602</v>
          </cell>
          <cell r="G2907" t="str">
            <v>ПРОГРАМ 15 - ЛОКАЛНА САМОУПРАВА</v>
          </cell>
        </row>
        <row r="2908">
          <cell r="C2908" t="str">
            <v>0602-0002</v>
          </cell>
          <cell r="G2908" t="str">
            <v>Месне заједнице</v>
          </cell>
        </row>
        <row r="2909">
          <cell r="D2909">
            <v>160</v>
          </cell>
          <cell r="G2909" t="str">
            <v>Опште јавне услуге некласификоване на другом месту;</v>
          </cell>
        </row>
        <row r="2910">
          <cell r="F2910">
            <v>411</v>
          </cell>
          <cell r="G2910" t="str">
            <v>Плате, додаци и накнаде запослених (зараде)</v>
          </cell>
          <cell r="J2910">
            <v>0</v>
          </cell>
        </row>
        <row r="2911">
          <cell r="F2911">
            <v>412</v>
          </cell>
          <cell r="G2911" t="str">
            <v>Социјални доприноси на терет послодавца</v>
          </cell>
          <cell r="J2911">
            <v>0</v>
          </cell>
        </row>
        <row r="2912">
          <cell r="F2912">
            <v>413</v>
          </cell>
          <cell r="G2912" t="str">
            <v>Накнаде у натури</v>
          </cell>
          <cell r="J2912">
            <v>0</v>
          </cell>
        </row>
        <row r="2913">
          <cell r="F2913">
            <v>414</v>
          </cell>
          <cell r="G2913" t="str">
            <v>Социјална давања запосленима</v>
          </cell>
          <cell r="J2913">
            <v>0</v>
          </cell>
        </row>
        <row r="2914">
          <cell r="F2914">
            <v>415</v>
          </cell>
          <cell r="G2914" t="str">
            <v>Накнаде трошкова за запослене</v>
          </cell>
          <cell r="J2914">
            <v>0</v>
          </cell>
        </row>
        <row r="2915">
          <cell r="F2915">
            <v>416</v>
          </cell>
          <cell r="G2915" t="str">
            <v>Награде запосленима и остали посебни расходи</v>
          </cell>
          <cell r="J2915">
            <v>0</v>
          </cell>
        </row>
        <row r="2916">
          <cell r="F2916">
            <v>417</v>
          </cell>
          <cell r="G2916" t="str">
            <v>Посланички додатак</v>
          </cell>
          <cell r="J2916">
            <v>0</v>
          </cell>
        </row>
        <row r="2917">
          <cell r="F2917">
            <v>418</v>
          </cell>
          <cell r="G2917" t="str">
            <v>Судијски додатак.</v>
          </cell>
          <cell r="J2917">
            <v>0</v>
          </cell>
        </row>
        <row r="2918">
          <cell r="F2918">
            <v>421</v>
          </cell>
          <cell r="G2918" t="str">
            <v>Стални трошкови</v>
          </cell>
          <cell r="J2918">
            <v>0</v>
          </cell>
        </row>
        <row r="2919">
          <cell r="F2919">
            <v>422</v>
          </cell>
          <cell r="G2919" t="str">
            <v>Трошкови путовања</v>
          </cell>
          <cell r="J2919">
            <v>0</v>
          </cell>
        </row>
        <row r="2920">
          <cell r="F2920">
            <v>423</v>
          </cell>
          <cell r="G2920" t="str">
            <v>Услуге по уговору</v>
          </cell>
          <cell r="J2920">
            <v>0</v>
          </cell>
        </row>
        <row r="2921">
          <cell r="F2921">
            <v>424</v>
          </cell>
          <cell r="G2921" t="str">
            <v>Специјализоване услуге</v>
          </cell>
          <cell r="J2921">
            <v>0</v>
          </cell>
        </row>
        <row r="2922">
          <cell r="F2922">
            <v>425</v>
          </cell>
          <cell r="G2922" t="str">
            <v>Текуће поправке и одржавање</v>
          </cell>
          <cell r="J2922">
            <v>0</v>
          </cell>
        </row>
        <row r="2923">
          <cell r="F2923">
            <v>426</v>
          </cell>
          <cell r="G2923" t="str">
            <v>Материјал</v>
          </cell>
          <cell r="J2923">
            <v>0</v>
          </cell>
        </row>
        <row r="2924">
          <cell r="F2924">
            <v>431</v>
          </cell>
          <cell r="G2924" t="str">
            <v>Амортизација некретнина и опреме</v>
          </cell>
          <cell r="J2924">
            <v>0</v>
          </cell>
        </row>
        <row r="2925">
          <cell r="F2925">
            <v>432</v>
          </cell>
          <cell r="G2925" t="str">
            <v>Амортизација култивисане имовине</v>
          </cell>
          <cell r="J2925">
            <v>0</v>
          </cell>
        </row>
        <row r="2926">
          <cell r="F2926">
            <v>433</v>
          </cell>
          <cell r="G2926" t="str">
            <v>Употреба драгоцености</v>
          </cell>
          <cell r="J2926">
            <v>0</v>
          </cell>
        </row>
        <row r="2927">
          <cell r="F2927">
            <v>434</v>
          </cell>
          <cell r="G2927" t="str">
            <v>Употреба природне имовине</v>
          </cell>
          <cell r="J2927">
            <v>0</v>
          </cell>
        </row>
        <row r="2928">
          <cell r="F2928">
            <v>435</v>
          </cell>
          <cell r="G2928" t="str">
            <v>Амортизација нематеријалне имовине</v>
          </cell>
          <cell r="J2928">
            <v>0</v>
          </cell>
        </row>
        <row r="2929">
          <cell r="F2929">
            <v>441</v>
          </cell>
          <cell r="G2929" t="str">
            <v>Отплата домаћих камата</v>
          </cell>
          <cell r="J2929">
            <v>0</v>
          </cell>
        </row>
        <row r="2930">
          <cell r="F2930">
            <v>442</v>
          </cell>
          <cell r="G2930" t="str">
            <v>Отплата страних камата</v>
          </cell>
          <cell r="J2930">
            <v>0</v>
          </cell>
        </row>
        <row r="2931">
          <cell r="F2931">
            <v>443</v>
          </cell>
          <cell r="G2931" t="str">
            <v>Отплата камата по гаранцијама</v>
          </cell>
          <cell r="J2931">
            <v>0</v>
          </cell>
        </row>
        <row r="2932">
          <cell r="F2932">
            <v>444</v>
          </cell>
          <cell r="G2932" t="str">
            <v>Пратећи трошкови задуживања</v>
          </cell>
          <cell r="J2932">
            <v>0</v>
          </cell>
        </row>
        <row r="2933">
          <cell r="F2933">
            <v>4511</v>
          </cell>
          <cell r="G293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2933">
            <v>0</v>
          </cell>
        </row>
        <row r="2934">
          <cell r="F2934">
            <v>4512</v>
          </cell>
          <cell r="G293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2934">
            <v>0</v>
          </cell>
        </row>
        <row r="2935">
          <cell r="F2935">
            <v>452</v>
          </cell>
          <cell r="G2935" t="str">
            <v>Субвенције приватним финансијским институцијама</v>
          </cell>
          <cell r="J2935">
            <v>0</v>
          </cell>
        </row>
        <row r="2936">
          <cell r="F2936">
            <v>453</v>
          </cell>
          <cell r="G2936" t="str">
            <v>Субвенције јавним финансијским институцијама</v>
          </cell>
          <cell r="J2936">
            <v>0</v>
          </cell>
        </row>
        <row r="2937">
          <cell r="F2937">
            <v>454</v>
          </cell>
          <cell r="G2937" t="str">
            <v>Субвенције приватним предузећима</v>
          </cell>
          <cell r="J2937">
            <v>0</v>
          </cell>
        </row>
        <row r="2938">
          <cell r="F2938">
            <v>461</v>
          </cell>
          <cell r="G2938" t="str">
            <v>Донације страним владама</v>
          </cell>
          <cell r="J2938">
            <v>0</v>
          </cell>
        </row>
        <row r="2939">
          <cell r="F2939">
            <v>462</v>
          </cell>
          <cell r="G2939" t="str">
            <v>Донације и дотације међународним организацијама</v>
          </cell>
          <cell r="J2939">
            <v>0</v>
          </cell>
        </row>
        <row r="2940">
          <cell r="F2940">
            <v>4631</v>
          </cell>
          <cell r="G2940" t="str">
            <v>Текући трансфери осталим нивоима власти</v>
          </cell>
          <cell r="J2940">
            <v>0</v>
          </cell>
        </row>
        <row r="2941">
          <cell r="F2941">
            <v>4632</v>
          </cell>
          <cell r="G2941" t="str">
            <v>Капитални трансфери осталим нивоима власти</v>
          </cell>
          <cell r="J2941">
            <v>0</v>
          </cell>
        </row>
        <row r="2942">
          <cell r="F2942">
            <v>464</v>
          </cell>
          <cell r="G2942" t="str">
            <v>Дотације организацијама обавезног социјалног осигурања</v>
          </cell>
          <cell r="J2942">
            <v>0</v>
          </cell>
        </row>
        <row r="2943">
          <cell r="F2943">
            <v>465</v>
          </cell>
          <cell r="G2943" t="str">
            <v>Остале донације, дотације и трансфери</v>
          </cell>
          <cell r="J2943">
            <v>0</v>
          </cell>
        </row>
        <row r="2944">
          <cell r="F2944">
            <v>472</v>
          </cell>
          <cell r="G2944" t="str">
            <v>Накнаде за социјалну заштиту из буџета</v>
          </cell>
          <cell r="J2944">
            <v>0</v>
          </cell>
        </row>
        <row r="2945">
          <cell r="F2945">
            <v>481</v>
          </cell>
          <cell r="G2945" t="str">
            <v>Дотације невладиним организацијама</v>
          </cell>
          <cell r="J2945">
            <v>0</v>
          </cell>
        </row>
        <row r="2946">
          <cell r="F2946">
            <v>482</v>
          </cell>
          <cell r="G2946" t="str">
            <v>Порези, обавезне таксе, казне и пенали</v>
          </cell>
          <cell r="J2946">
            <v>0</v>
          </cell>
        </row>
        <row r="2947">
          <cell r="F2947">
            <v>483</v>
          </cell>
          <cell r="G2947" t="str">
            <v>Новчане казне и пенали по решењу судова</v>
          </cell>
          <cell r="J2947">
            <v>0</v>
          </cell>
        </row>
        <row r="2948">
          <cell r="F2948">
            <v>484</v>
          </cell>
          <cell r="G2948" t="str">
            <v>Накнада штете за повреде или штету насталу услед елементарних непогода или других природних узрока</v>
          </cell>
          <cell r="J2948">
            <v>0</v>
          </cell>
        </row>
        <row r="2949">
          <cell r="F2949">
            <v>485</v>
          </cell>
          <cell r="G2949" t="str">
            <v>Накнада штете за повреде или штету нанету од стране државних органа</v>
          </cell>
          <cell r="J2949">
            <v>0</v>
          </cell>
        </row>
        <row r="2950">
          <cell r="F2950">
            <v>489</v>
          </cell>
          <cell r="G2950" t="str">
            <v>Расходи који се финансирају из средстава за реализацију националног инвестиционог плана</v>
          </cell>
          <cell r="J2950">
            <v>0</v>
          </cell>
        </row>
        <row r="2951">
          <cell r="F2951">
            <v>494</v>
          </cell>
          <cell r="G2951" t="str">
            <v>Административни трансфери из буџета - Текући расходи</v>
          </cell>
          <cell r="J2951">
            <v>0</v>
          </cell>
        </row>
        <row r="2952">
          <cell r="F2952">
            <v>495</v>
          </cell>
          <cell r="G2952" t="str">
            <v>Административни трансфери из буџета - Издаци за нефинансијску имовину</v>
          </cell>
          <cell r="J2952">
            <v>0</v>
          </cell>
        </row>
        <row r="2953">
          <cell r="F2953">
            <v>496</v>
          </cell>
          <cell r="G2953" t="str">
            <v>Административни трансфери из буџета - Издаци за отплату главнице и набавку финансијске имовине</v>
          </cell>
          <cell r="J2953">
            <v>0</v>
          </cell>
        </row>
        <row r="2954">
          <cell r="F2954">
            <v>499</v>
          </cell>
          <cell r="G2954" t="str">
            <v>Административни трансфери из буџета - Средства резерве</v>
          </cell>
          <cell r="J2954">
            <v>0</v>
          </cell>
        </row>
        <row r="2955">
          <cell r="F2955">
            <v>511</v>
          </cell>
          <cell r="G2955" t="str">
            <v>Зграде и грађевински објекти</v>
          </cell>
          <cell r="J2955">
            <v>0</v>
          </cell>
        </row>
        <row r="2956">
          <cell r="F2956">
            <v>512</v>
          </cell>
          <cell r="G2956" t="str">
            <v>Машине и опрема</v>
          </cell>
          <cell r="J2956">
            <v>0</v>
          </cell>
        </row>
        <row r="2957">
          <cell r="F2957">
            <v>513</v>
          </cell>
          <cell r="G2957" t="str">
            <v>Остале некретнине и опрема</v>
          </cell>
          <cell r="J2957">
            <v>0</v>
          </cell>
        </row>
        <row r="2958">
          <cell r="F2958">
            <v>514</v>
          </cell>
          <cell r="G2958" t="str">
            <v>Култивисана имовина</v>
          </cell>
          <cell r="J2958">
            <v>0</v>
          </cell>
        </row>
        <row r="2959">
          <cell r="F2959">
            <v>515</v>
          </cell>
          <cell r="G2959" t="str">
            <v>Нематеријална имовина</v>
          </cell>
          <cell r="J2959">
            <v>0</v>
          </cell>
        </row>
        <row r="2960">
          <cell r="F2960">
            <v>521</v>
          </cell>
          <cell r="G2960" t="str">
            <v>Робне резерве</v>
          </cell>
          <cell r="J2960">
            <v>0</v>
          </cell>
        </row>
        <row r="2961">
          <cell r="F2961">
            <v>522</v>
          </cell>
          <cell r="G2961" t="str">
            <v>Залихе производње</v>
          </cell>
          <cell r="J2961">
            <v>0</v>
          </cell>
        </row>
        <row r="2962">
          <cell r="F2962">
            <v>523</v>
          </cell>
          <cell r="G2962" t="str">
            <v>Залихе робе за даљу продају</v>
          </cell>
          <cell r="J2962">
            <v>0</v>
          </cell>
        </row>
        <row r="2963">
          <cell r="F2963">
            <v>531</v>
          </cell>
          <cell r="G2963" t="str">
            <v>Драгоцености</v>
          </cell>
          <cell r="J2963">
            <v>0</v>
          </cell>
        </row>
        <row r="2964">
          <cell r="F2964">
            <v>541</v>
          </cell>
          <cell r="G2964" t="str">
            <v>Земљиште</v>
          </cell>
          <cell r="J2964">
            <v>0</v>
          </cell>
        </row>
        <row r="2965">
          <cell r="F2965">
            <v>542</v>
          </cell>
          <cell r="G2965" t="str">
            <v>Рудна богатства</v>
          </cell>
          <cell r="J2965">
            <v>0</v>
          </cell>
        </row>
        <row r="2966">
          <cell r="F2966">
            <v>543</v>
          </cell>
          <cell r="G2966" t="str">
            <v>Шуме и воде</v>
          </cell>
          <cell r="J2966">
            <v>0</v>
          </cell>
        </row>
        <row r="2967">
          <cell r="F2967">
            <v>551</v>
          </cell>
          <cell r="G2967" t="str">
            <v>Нефинансијска имовина која се финансира из средстава за реализацију националног инвестиционог плана</v>
          </cell>
          <cell r="J2967">
            <v>0</v>
          </cell>
        </row>
        <row r="2968">
          <cell r="F2968">
            <v>611</v>
          </cell>
          <cell r="G2968" t="str">
            <v>Отплата главнице домаћим кредиторима</v>
          </cell>
          <cell r="J2968">
            <v>0</v>
          </cell>
        </row>
        <row r="2969">
          <cell r="F2969">
            <v>620</v>
          </cell>
          <cell r="G2969" t="str">
            <v>Набавка финансијске имовине</v>
          </cell>
          <cell r="J2969">
            <v>0</v>
          </cell>
        </row>
        <row r="2970">
          <cell r="G2970" t="str">
            <v>Извори финансирања за функцију 160:</v>
          </cell>
        </row>
        <row r="2971">
          <cell r="F2971" t="str">
            <v>01</v>
          </cell>
          <cell r="G2971" t="str">
            <v>Приходи из буџета</v>
          </cell>
          <cell r="H2971">
            <v>0</v>
          </cell>
          <cell r="J2971">
            <v>0</v>
          </cell>
        </row>
        <row r="2972">
          <cell r="F2972" t="str">
            <v>02</v>
          </cell>
          <cell r="G2972" t="str">
            <v>Трансфери између корисника на истом нивоу</v>
          </cell>
          <cell r="J2972">
            <v>0</v>
          </cell>
        </row>
        <row r="2973">
          <cell r="F2973" t="str">
            <v>03</v>
          </cell>
          <cell r="G2973" t="str">
            <v>Социјални доприноси</v>
          </cell>
          <cell r="J2973">
            <v>0</v>
          </cell>
        </row>
        <row r="2974">
          <cell r="F2974" t="str">
            <v>04</v>
          </cell>
          <cell r="G2974" t="str">
            <v>Сопствени приходи буџетских корисника</v>
          </cell>
          <cell r="J2974">
            <v>0</v>
          </cell>
        </row>
        <row r="2975">
          <cell r="F2975" t="str">
            <v>05</v>
          </cell>
          <cell r="G2975" t="str">
            <v>Донације од иностраних земаља</v>
          </cell>
          <cell r="J2975">
            <v>0</v>
          </cell>
        </row>
        <row r="2976">
          <cell r="F2976" t="str">
            <v>06</v>
          </cell>
          <cell r="G2976" t="str">
            <v>Донације од међународних организација</v>
          </cell>
          <cell r="J2976">
            <v>0</v>
          </cell>
        </row>
        <row r="2977">
          <cell r="F2977" t="str">
            <v>07</v>
          </cell>
          <cell r="G2977" t="str">
            <v>Донације од осталих нивоа власти</v>
          </cell>
          <cell r="J2977">
            <v>0</v>
          </cell>
        </row>
        <row r="2978">
          <cell r="F2978" t="str">
            <v>08</v>
          </cell>
          <cell r="G2978" t="str">
            <v>Донације од невладиних организација и појединаца</v>
          </cell>
          <cell r="J2978">
            <v>0</v>
          </cell>
        </row>
        <row r="2979">
          <cell r="F2979" t="str">
            <v>09</v>
          </cell>
          <cell r="G2979" t="str">
            <v>Примања од продаје нефинансијске имовине</v>
          </cell>
          <cell r="J2979">
            <v>0</v>
          </cell>
        </row>
        <row r="2980">
          <cell r="F2980" t="str">
            <v>10</v>
          </cell>
          <cell r="G2980" t="str">
            <v>Примања од домаћих задуживања</v>
          </cell>
          <cell r="J2980">
            <v>0</v>
          </cell>
        </row>
        <row r="2981">
          <cell r="F2981" t="str">
            <v>11</v>
          </cell>
          <cell r="G2981" t="str">
            <v>Примања од иностраних задуживања</v>
          </cell>
          <cell r="J2981">
            <v>0</v>
          </cell>
        </row>
        <row r="2982">
          <cell r="F2982" t="str">
            <v>12</v>
          </cell>
          <cell r="G2982" t="str">
            <v>Примања од отплате датих кредита и продаје финансијске имовине</v>
          </cell>
          <cell r="J2982">
            <v>0</v>
          </cell>
        </row>
        <row r="2983">
          <cell r="F2983" t="str">
            <v>13</v>
          </cell>
          <cell r="G2983" t="str">
            <v>Нераспоређени вишак прихода из ранијих година</v>
          </cell>
          <cell r="J2983">
            <v>0</v>
          </cell>
        </row>
        <row r="2984">
          <cell r="F2984" t="str">
            <v>14</v>
          </cell>
          <cell r="G2984" t="str">
            <v>Неутрошена средства од приватизације из претходних година</v>
          </cell>
          <cell r="J2984">
            <v>0</v>
          </cell>
        </row>
        <row r="2985">
          <cell r="F2985" t="str">
            <v>15</v>
          </cell>
          <cell r="G2985" t="str">
            <v>Неутрошена средства донација из претходних година</v>
          </cell>
          <cell r="J2985">
            <v>0</v>
          </cell>
        </row>
        <row r="2986">
          <cell r="F2986" t="str">
            <v>16</v>
          </cell>
          <cell r="G2986" t="str">
            <v>Родитељски динар за ваннаставне активности</v>
          </cell>
          <cell r="J2986">
            <v>0</v>
          </cell>
        </row>
        <row r="2987">
          <cell r="G2987" t="str">
            <v>Функција 160:</v>
          </cell>
          <cell r="H2987">
            <v>0</v>
          </cell>
          <cell r="I2987">
            <v>0</v>
          </cell>
          <cell r="J2987">
            <v>0</v>
          </cell>
        </row>
        <row r="2988">
          <cell r="G2988" t="str">
            <v>Извори финансирања за Програмску активност 0602-0002:</v>
          </cell>
        </row>
        <row r="2989">
          <cell r="F2989" t="str">
            <v>01</v>
          </cell>
          <cell r="G2989" t="str">
            <v>Приходи из буџета</v>
          </cell>
          <cell r="H2989">
            <v>0</v>
          </cell>
          <cell r="J2989">
            <v>0</v>
          </cell>
        </row>
        <row r="2990">
          <cell r="F2990" t="str">
            <v>02</v>
          </cell>
          <cell r="G2990" t="str">
            <v>Трансфери између корисника на истом нивоу</v>
          </cell>
          <cell r="J2990">
            <v>0</v>
          </cell>
        </row>
        <row r="2991">
          <cell r="F2991" t="str">
            <v>03</v>
          </cell>
          <cell r="G2991" t="str">
            <v>Социјални доприноси</v>
          </cell>
          <cell r="J2991">
            <v>0</v>
          </cell>
        </row>
        <row r="2992">
          <cell r="F2992" t="str">
            <v>04</v>
          </cell>
          <cell r="G2992" t="str">
            <v>Сопствени приходи буџетских корисника</v>
          </cell>
          <cell r="J2992">
            <v>0</v>
          </cell>
        </row>
        <row r="2993">
          <cell r="F2993" t="str">
            <v>05</v>
          </cell>
          <cell r="G2993" t="str">
            <v>Донације од иностраних земаља</v>
          </cell>
          <cell r="J2993">
            <v>0</v>
          </cell>
        </row>
        <row r="2994">
          <cell r="F2994" t="str">
            <v>06</v>
          </cell>
          <cell r="G2994" t="str">
            <v>Донације од међународних организација</v>
          </cell>
          <cell r="J2994">
            <v>0</v>
          </cell>
        </row>
        <row r="2995">
          <cell r="F2995" t="str">
            <v>07</v>
          </cell>
          <cell r="G2995" t="str">
            <v>Донације од осталих нивоа власти</v>
          </cell>
          <cell r="J2995">
            <v>0</v>
          </cell>
        </row>
        <row r="2996">
          <cell r="F2996" t="str">
            <v>08</v>
          </cell>
          <cell r="G2996" t="str">
            <v>Донације од невладиних организација и појединаца</v>
          </cell>
          <cell r="J2996">
            <v>0</v>
          </cell>
        </row>
        <row r="2997">
          <cell r="F2997" t="str">
            <v>09</v>
          </cell>
          <cell r="G2997" t="str">
            <v>Примања од продаје нефинансијске имовине</v>
          </cell>
          <cell r="J2997">
            <v>0</v>
          </cell>
        </row>
        <row r="2998">
          <cell r="F2998" t="str">
            <v>10</v>
          </cell>
          <cell r="G2998" t="str">
            <v>Примања од домаћих задуживања</v>
          </cell>
          <cell r="J2998">
            <v>0</v>
          </cell>
        </row>
        <row r="2999">
          <cell r="F2999" t="str">
            <v>11</v>
          </cell>
          <cell r="G2999" t="str">
            <v>Примања од иностраних задуживања</v>
          </cell>
          <cell r="J2999">
            <v>0</v>
          </cell>
        </row>
        <row r="3000">
          <cell r="F3000" t="str">
            <v>12</v>
          </cell>
          <cell r="G3000" t="str">
            <v>Примања од отплате датих кредита и продаје финансијске имовине</v>
          </cell>
          <cell r="J3000">
            <v>0</v>
          </cell>
        </row>
        <row r="3001">
          <cell r="F3001" t="str">
            <v>13</v>
          </cell>
          <cell r="G3001" t="str">
            <v>Нераспоређени вишак прихода из ранијих година</v>
          </cell>
          <cell r="J3001">
            <v>0</v>
          </cell>
        </row>
        <row r="3002">
          <cell r="F3002" t="str">
            <v>14</v>
          </cell>
          <cell r="G3002" t="str">
            <v>Неутрошена средства од приватизације из претходних година</v>
          </cell>
          <cell r="J3002">
            <v>0</v>
          </cell>
        </row>
        <row r="3003">
          <cell r="F3003" t="str">
            <v>15</v>
          </cell>
          <cell r="G3003" t="str">
            <v>Неутрошена средства донација из претходних година</v>
          </cell>
          <cell r="J3003">
            <v>0</v>
          </cell>
        </row>
        <row r="3004">
          <cell r="F3004" t="str">
            <v>16</v>
          </cell>
          <cell r="G3004" t="str">
            <v>Родитељски динар за ваннаставне активности</v>
          </cell>
          <cell r="J3004">
            <v>0</v>
          </cell>
        </row>
        <row r="3005">
          <cell r="G3005" t="str">
            <v>Свега за Програмску активност 0602-0002:</v>
          </cell>
          <cell r="H3005">
            <v>0</v>
          </cell>
          <cell r="I3005">
            <v>0</v>
          </cell>
          <cell r="J3005">
            <v>0</v>
          </cell>
        </row>
        <row r="3007">
          <cell r="G3007" t="str">
            <v>Извори финансирања за Програм 15:</v>
          </cell>
        </row>
        <row r="3008">
          <cell r="F3008" t="str">
            <v>01</v>
          </cell>
          <cell r="G3008" t="str">
            <v>Приходи из буџета</v>
          </cell>
          <cell r="H3008">
            <v>0</v>
          </cell>
          <cell r="J3008">
            <v>0</v>
          </cell>
        </row>
        <row r="3009">
          <cell r="F3009" t="str">
            <v>02</v>
          </cell>
          <cell r="G3009" t="str">
            <v>Трансфери између корисника на истом нивоу</v>
          </cell>
          <cell r="J3009">
            <v>0</v>
          </cell>
        </row>
        <row r="3010">
          <cell r="F3010" t="str">
            <v>03</v>
          </cell>
          <cell r="G3010" t="str">
            <v>Социјални доприноси</v>
          </cell>
          <cell r="J3010">
            <v>0</v>
          </cell>
        </row>
        <row r="3011">
          <cell r="F3011" t="str">
            <v>04</v>
          </cell>
          <cell r="G3011" t="str">
            <v>Сопствени приходи буџетских корисника</v>
          </cell>
          <cell r="J3011">
            <v>0</v>
          </cell>
        </row>
        <row r="3012">
          <cell r="F3012" t="str">
            <v>05</v>
          </cell>
          <cell r="G3012" t="str">
            <v>Донације од иностраних земаља</v>
          </cell>
          <cell r="J3012">
            <v>0</v>
          </cell>
        </row>
        <row r="3013">
          <cell r="F3013" t="str">
            <v>06</v>
          </cell>
          <cell r="G3013" t="str">
            <v>Донације од међународних организација</v>
          </cell>
          <cell r="J3013">
            <v>0</v>
          </cell>
        </row>
        <row r="3014">
          <cell r="F3014" t="str">
            <v>07</v>
          </cell>
          <cell r="G3014" t="str">
            <v>Донације од осталих нивоа власти</v>
          </cell>
          <cell r="J3014">
            <v>0</v>
          </cell>
        </row>
        <row r="3015">
          <cell r="F3015" t="str">
            <v>08</v>
          </cell>
          <cell r="G3015" t="str">
            <v>Донације од невладиних организација и појединаца</v>
          </cell>
          <cell r="J3015">
            <v>0</v>
          </cell>
        </row>
        <row r="3016">
          <cell r="F3016" t="str">
            <v>09</v>
          </cell>
          <cell r="G3016" t="str">
            <v>Примања од продаје нефинансијске имовине</v>
          </cell>
          <cell r="J3016">
            <v>0</v>
          </cell>
        </row>
        <row r="3017">
          <cell r="F3017" t="str">
            <v>10</v>
          </cell>
          <cell r="G3017" t="str">
            <v>Примања од домаћих задуживања</v>
          </cell>
          <cell r="J3017">
            <v>0</v>
          </cell>
        </row>
        <row r="3018">
          <cell r="F3018" t="str">
            <v>11</v>
          </cell>
          <cell r="G3018" t="str">
            <v>Примања од иностраних задуживања</v>
          </cell>
          <cell r="J3018">
            <v>0</v>
          </cell>
        </row>
        <row r="3019">
          <cell r="F3019" t="str">
            <v>12</v>
          </cell>
          <cell r="G3019" t="str">
            <v>Примања од отплате датих кредита и продаје финансијске имовине</v>
          </cell>
          <cell r="J3019">
            <v>0</v>
          </cell>
        </row>
        <row r="3020">
          <cell r="F3020" t="str">
            <v>13</v>
          </cell>
          <cell r="G3020" t="str">
            <v>Нераспоређени вишак прихода из ранијих година</v>
          </cell>
          <cell r="J3020">
            <v>0</v>
          </cell>
        </row>
        <row r="3021">
          <cell r="F3021" t="str">
            <v>14</v>
          </cell>
          <cell r="G3021" t="str">
            <v>Неутрошена средства од приватизације из претходних година</v>
          </cell>
          <cell r="J3021">
            <v>0</v>
          </cell>
        </row>
        <row r="3022">
          <cell r="F3022" t="str">
            <v>15</v>
          </cell>
          <cell r="G3022" t="str">
            <v>Неутрошена средства донација из претходних година</v>
          </cell>
          <cell r="J3022">
            <v>0</v>
          </cell>
        </row>
        <row r="3023">
          <cell r="F3023" t="str">
            <v>16</v>
          </cell>
          <cell r="G3023" t="str">
            <v>Родитељски динар за ваннаставне активности</v>
          </cell>
          <cell r="J3023">
            <v>0</v>
          </cell>
        </row>
        <row r="3024">
          <cell r="G3024" t="str">
            <v>Свега за Програм 15:</v>
          </cell>
          <cell r="H3024">
            <v>0</v>
          </cell>
          <cell r="I3024">
            <v>0</v>
          </cell>
          <cell r="J3024">
            <v>0</v>
          </cell>
        </row>
        <row r="3026">
          <cell r="G3026" t="str">
            <v>Извори финансирања за Главу 2:</v>
          </cell>
        </row>
        <row r="3027">
          <cell r="F3027" t="str">
            <v>01</v>
          </cell>
          <cell r="G3027" t="str">
            <v>Приходи из буџета</v>
          </cell>
          <cell r="H3027">
            <v>0</v>
          </cell>
          <cell r="J3027">
            <v>0</v>
          </cell>
        </row>
        <row r="3028">
          <cell r="F3028" t="str">
            <v>02</v>
          </cell>
          <cell r="G3028" t="str">
            <v>Трансфери између корисника на истом нивоу</v>
          </cell>
          <cell r="J3028">
            <v>0</v>
          </cell>
        </row>
        <row r="3029">
          <cell r="F3029" t="str">
            <v>03</v>
          </cell>
          <cell r="G3029" t="str">
            <v>Социјални доприноси</v>
          </cell>
          <cell r="J3029">
            <v>0</v>
          </cell>
        </row>
        <row r="3030">
          <cell r="F3030" t="str">
            <v>04</v>
          </cell>
          <cell r="G3030" t="str">
            <v>Сопствени приходи буџетских корисника</v>
          </cell>
          <cell r="J3030">
            <v>0</v>
          </cell>
        </row>
        <row r="3031">
          <cell r="F3031" t="str">
            <v>05</v>
          </cell>
          <cell r="G3031" t="str">
            <v>Донације од иностраних земаља</v>
          </cell>
          <cell r="J3031">
            <v>0</v>
          </cell>
        </row>
        <row r="3032">
          <cell r="F3032" t="str">
            <v>06</v>
          </cell>
          <cell r="G3032" t="str">
            <v>Донације од међународних организација</v>
          </cell>
          <cell r="J3032">
            <v>0</v>
          </cell>
        </row>
        <row r="3033">
          <cell r="F3033" t="str">
            <v>07</v>
          </cell>
          <cell r="G3033" t="str">
            <v>Донације од осталих нивоа власти</v>
          </cell>
          <cell r="J3033">
            <v>0</v>
          </cell>
        </row>
        <row r="3034">
          <cell r="F3034" t="str">
            <v>08</v>
          </cell>
          <cell r="G3034" t="str">
            <v>Донације од невладиних организација и појединаца</v>
          </cell>
          <cell r="J3034">
            <v>0</v>
          </cell>
        </row>
        <row r="3035">
          <cell r="F3035" t="str">
            <v>09</v>
          </cell>
          <cell r="G3035" t="str">
            <v>Примања од продаје нефинансијске имовине</v>
          </cell>
          <cell r="J3035">
            <v>0</v>
          </cell>
        </row>
        <row r="3036">
          <cell r="F3036" t="str">
            <v>10</v>
          </cell>
          <cell r="G3036" t="str">
            <v>Примања од домаћих задуживања</v>
          </cell>
          <cell r="J3036">
            <v>0</v>
          </cell>
        </row>
        <row r="3037">
          <cell r="F3037" t="str">
            <v>11</v>
          </cell>
          <cell r="G3037" t="str">
            <v>Примања од иностраних задуживања</v>
          </cell>
          <cell r="J3037">
            <v>0</v>
          </cell>
        </row>
        <row r="3038">
          <cell r="F3038" t="str">
            <v>12</v>
          </cell>
          <cell r="G3038" t="str">
            <v>Примања од отплате датих кредита и продаје финансијске имовине</v>
          </cell>
          <cell r="J3038">
            <v>0</v>
          </cell>
        </row>
        <row r="3039">
          <cell r="F3039" t="str">
            <v>13</v>
          </cell>
          <cell r="G3039" t="str">
            <v>Нераспоређени вишак прихода из ранијих година</v>
          </cell>
          <cell r="J3039">
            <v>0</v>
          </cell>
        </row>
        <row r="3040">
          <cell r="F3040" t="str">
            <v>14</v>
          </cell>
          <cell r="G3040" t="str">
            <v>Неутрошена средства од приватизације из претходних година</v>
          </cell>
          <cell r="J3040">
            <v>0</v>
          </cell>
        </row>
        <row r="3041">
          <cell r="F3041" t="str">
            <v>15</v>
          </cell>
          <cell r="G3041" t="str">
            <v>Неутрошена средства донација из претходних година</v>
          </cell>
          <cell r="J3041">
            <v>0</v>
          </cell>
        </row>
        <row r="3042">
          <cell r="F3042" t="str">
            <v>16</v>
          </cell>
          <cell r="G3042" t="str">
            <v>Родитељски динар за ваннаставне активности</v>
          </cell>
          <cell r="J3042">
            <v>0</v>
          </cell>
        </row>
        <row r="3043">
          <cell r="G3043" t="str">
            <v>Свега за Главу 2:</v>
          </cell>
          <cell r="H3043">
            <v>0</v>
          </cell>
          <cell r="I3043">
            <v>0</v>
          </cell>
          <cell r="J3043">
            <v>0</v>
          </cell>
        </row>
        <row r="3046">
          <cell r="G3046" t="str">
            <v xml:space="preserve">КАНЦЕЛАРИЈА ЗА МЛАДЕ </v>
          </cell>
        </row>
        <row r="3047">
          <cell r="C3047" t="str">
            <v>0602</v>
          </cell>
          <cell r="G3047" t="str">
            <v>ПРОГРАМ 15 - ЛОКАЛНА САМОУПРАВА</v>
          </cell>
        </row>
        <row r="3048">
          <cell r="C3048" t="str">
            <v>0602-0007</v>
          </cell>
          <cell r="G3048" t="str">
            <v>Канцеларија за младе</v>
          </cell>
        </row>
        <row r="3049">
          <cell r="D3049">
            <v>150</v>
          </cell>
          <cell r="G3049" t="str">
            <v>Опште јавне услуге - истраживање и развој</v>
          </cell>
        </row>
        <row r="3050">
          <cell r="F3050">
            <v>411</v>
          </cell>
          <cell r="G3050" t="str">
            <v>Плате, додаци и накнаде запослених (зараде)</v>
          </cell>
          <cell r="J3050">
            <v>0</v>
          </cell>
        </row>
        <row r="3051">
          <cell r="F3051">
            <v>412</v>
          </cell>
          <cell r="G3051" t="str">
            <v>Социјални доприноси на терет послодавца</v>
          </cell>
          <cell r="J3051">
            <v>0</v>
          </cell>
        </row>
        <row r="3052">
          <cell r="F3052">
            <v>413</v>
          </cell>
          <cell r="G3052" t="str">
            <v>Накнаде у натури</v>
          </cell>
          <cell r="J3052">
            <v>0</v>
          </cell>
        </row>
        <row r="3053">
          <cell r="F3053">
            <v>414</v>
          </cell>
          <cell r="G3053" t="str">
            <v>Социјална давања запосленима</v>
          </cell>
          <cell r="J3053">
            <v>0</v>
          </cell>
        </row>
        <row r="3054">
          <cell r="F3054">
            <v>415</v>
          </cell>
          <cell r="G3054" t="str">
            <v>Накнаде трошкова за запослене</v>
          </cell>
          <cell r="J3054">
            <v>0</v>
          </cell>
        </row>
        <row r="3055">
          <cell r="F3055">
            <v>416</v>
          </cell>
          <cell r="G3055" t="str">
            <v>Награде запосленима и остали посебни расходи</v>
          </cell>
          <cell r="J3055">
            <v>0</v>
          </cell>
        </row>
        <row r="3056">
          <cell r="F3056">
            <v>417</v>
          </cell>
          <cell r="G3056" t="str">
            <v>Посланички додатак</v>
          </cell>
          <cell r="J3056">
            <v>0</v>
          </cell>
        </row>
        <row r="3057">
          <cell r="F3057">
            <v>418</v>
          </cell>
          <cell r="G3057" t="str">
            <v>Судијски додатак.</v>
          </cell>
          <cell r="J3057">
            <v>0</v>
          </cell>
        </row>
        <row r="3058">
          <cell r="F3058">
            <v>421</v>
          </cell>
          <cell r="G3058" t="str">
            <v>Стални трошкови</v>
          </cell>
          <cell r="J3058">
            <v>0</v>
          </cell>
        </row>
        <row r="3059">
          <cell r="F3059">
            <v>422</v>
          </cell>
          <cell r="G3059" t="str">
            <v>Трошкови путовања</v>
          </cell>
          <cell r="J3059">
            <v>0</v>
          </cell>
        </row>
        <row r="3060">
          <cell r="F3060">
            <v>423</v>
          </cell>
          <cell r="G3060" t="str">
            <v>Услуге по уговору</v>
          </cell>
          <cell r="J3060">
            <v>0</v>
          </cell>
        </row>
        <row r="3061">
          <cell r="F3061">
            <v>424</v>
          </cell>
          <cell r="G3061" t="str">
            <v>Специјализоване услуге</v>
          </cell>
          <cell r="J3061">
            <v>0</v>
          </cell>
        </row>
        <row r="3062">
          <cell r="F3062">
            <v>425</v>
          </cell>
          <cell r="G3062" t="str">
            <v>Текуће поправке и одржавање</v>
          </cell>
          <cell r="J3062">
            <v>0</v>
          </cell>
        </row>
        <row r="3063">
          <cell r="F3063">
            <v>426</v>
          </cell>
          <cell r="G3063" t="str">
            <v>Материјал</v>
          </cell>
          <cell r="J3063">
            <v>0</v>
          </cell>
        </row>
        <row r="3064">
          <cell r="F3064">
            <v>431</v>
          </cell>
          <cell r="G3064" t="str">
            <v>Амортизација некретнина и опреме</v>
          </cell>
          <cell r="J3064">
            <v>0</v>
          </cell>
        </row>
        <row r="3065">
          <cell r="F3065">
            <v>432</v>
          </cell>
          <cell r="G3065" t="str">
            <v>Амортизација култивисане имовине</v>
          </cell>
          <cell r="J3065">
            <v>0</v>
          </cell>
        </row>
        <row r="3066">
          <cell r="F3066">
            <v>433</v>
          </cell>
          <cell r="G3066" t="str">
            <v>Употреба драгоцености</v>
          </cell>
          <cell r="J3066">
            <v>0</v>
          </cell>
        </row>
        <row r="3067">
          <cell r="F3067">
            <v>434</v>
          </cell>
          <cell r="G3067" t="str">
            <v>Употреба природне имовине</v>
          </cell>
          <cell r="J3067">
            <v>0</v>
          </cell>
        </row>
        <row r="3068">
          <cell r="F3068">
            <v>435</v>
          </cell>
          <cell r="G3068" t="str">
            <v>Амортизација нематеријалне имовине</v>
          </cell>
          <cell r="J3068">
            <v>0</v>
          </cell>
        </row>
        <row r="3069">
          <cell r="F3069">
            <v>441</v>
          </cell>
          <cell r="G3069" t="str">
            <v>Отплата домаћих камата</v>
          </cell>
          <cell r="J3069">
            <v>0</v>
          </cell>
        </row>
        <row r="3070">
          <cell r="F3070">
            <v>442</v>
          </cell>
          <cell r="G3070" t="str">
            <v>Отплата страних камата</v>
          </cell>
          <cell r="J3070">
            <v>0</v>
          </cell>
        </row>
        <row r="3071">
          <cell r="F3071">
            <v>443</v>
          </cell>
          <cell r="G3071" t="str">
            <v>Отплата камата по гаранцијама</v>
          </cell>
          <cell r="J3071">
            <v>0</v>
          </cell>
        </row>
        <row r="3072">
          <cell r="F3072">
            <v>444</v>
          </cell>
          <cell r="G3072" t="str">
            <v>Пратећи трошкови задуживања</v>
          </cell>
          <cell r="J3072">
            <v>0</v>
          </cell>
        </row>
        <row r="3073">
          <cell r="F3073">
            <v>4511</v>
          </cell>
          <cell r="G307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073">
            <v>0</v>
          </cell>
        </row>
        <row r="3074">
          <cell r="F3074">
            <v>4512</v>
          </cell>
          <cell r="G307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074">
            <v>0</v>
          </cell>
        </row>
        <row r="3075">
          <cell r="F3075">
            <v>452</v>
          </cell>
          <cell r="G3075" t="str">
            <v>Субвенције приватним финансијским институцијама</v>
          </cell>
          <cell r="J3075">
            <v>0</v>
          </cell>
        </row>
        <row r="3076">
          <cell r="F3076">
            <v>453</v>
          </cell>
          <cell r="G3076" t="str">
            <v>Субвенције јавним финансијским институцијама</v>
          </cell>
          <cell r="J3076">
            <v>0</v>
          </cell>
        </row>
        <row r="3077">
          <cell r="F3077">
            <v>454</v>
          </cell>
          <cell r="G3077" t="str">
            <v>Субвенције приватним предузећима</v>
          </cell>
          <cell r="J3077">
            <v>0</v>
          </cell>
        </row>
        <row r="3078">
          <cell r="F3078">
            <v>461</v>
          </cell>
          <cell r="G3078" t="str">
            <v>Донације страним владама</v>
          </cell>
          <cell r="J3078">
            <v>0</v>
          </cell>
        </row>
        <row r="3079">
          <cell r="F3079">
            <v>462</v>
          </cell>
          <cell r="G3079" t="str">
            <v>Донације и дотације међународним организацијама</v>
          </cell>
          <cell r="J3079">
            <v>0</v>
          </cell>
        </row>
        <row r="3080">
          <cell r="F3080">
            <v>4631</v>
          </cell>
          <cell r="G3080" t="str">
            <v>Текући трансфери осталим нивоима власти</v>
          </cell>
          <cell r="J3080">
            <v>0</v>
          </cell>
        </row>
        <row r="3081">
          <cell r="F3081">
            <v>4632</v>
          </cell>
          <cell r="G3081" t="str">
            <v>Капитални трансфери осталим нивоима власти</v>
          </cell>
          <cell r="J3081">
            <v>0</v>
          </cell>
        </row>
        <row r="3082">
          <cell r="F3082">
            <v>464</v>
          </cell>
          <cell r="G3082" t="str">
            <v>Дотације организацијама обавезног социјалног осигурања</v>
          </cell>
          <cell r="J3082">
            <v>0</v>
          </cell>
        </row>
        <row r="3083">
          <cell r="F3083">
            <v>465</v>
          </cell>
          <cell r="G3083" t="str">
            <v>Остале донације, дотације и трансфери</v>
          </cell>
          <cell r="J3083">
            <v>0</v>
          </cell>
        </row>
        <row r="3084">
          <cell r="F3084">
            <v>472</v>
          </cell>
          <cell r="G3084" t="str">
            <v>Накнаде за социјалну заштиту из буџета</v>
          </cell>
          <cell r="J3084">
            <v>0</v>
          </cell>
        </row>
        <row r="3085">
          <cell r="F3085">
            <v>481</v>
          </cell>
          <cell r="G3085" t="str">
            <v>Дотације невладиним организацијама</v>
          </cell>
          <cell r="J3085">
            <v>0</v>
          </cell>
        </row>
        <row r="3086">
          <cell r="F3086">
            <v>482</v>
          </cell>
          <cell r="G3086" t="str">
            <v>Порези, обавезне таксе, казне и пенали</v>
          </cell>
          <cell r="J3086">
            <v>0</v>
          </cell>
        </row>
        <row r="3087">
          <cell r="F3087">
            <v>483</v>
          </cell>
          <cell r="G3087" t="str">
            <v>Новчане казне и пенали по решењу судова</v>
          </cell>
          <cell r="J3087">
            <v>0</v>
          </cell>
        </row>
        <row r="3088">
          <cell r="F3088">
            <v>484</v>
          </cell>
          <cell r="G3088" t="str">
            <v>Накнада штете за повреде или штету насталу услед елементарних непогода или других природних узрока</v>
          </cell>
          <cell r="J3088">
            <v>0</v>
          </cell>
        </row>
        <row r="3089">
          <cell r="F3089">
            <v>485</v>
          </cell>
          <cell r="G3089" t="str">
            <v>Накнада штете за повреде или штету нанету од стране државних органа</v>
          </cell>
          <cell r="J3089">
            <v>0</v>
          </cell>
        </row>
        <row r="3090">
          <cell r="F3090">
            <v>489</v>
          </cell>
          <cell r="G3090" t="str">
            <v>Расходи који се финансирају из средстава за реализацију националног инвестиционог плана</v>
          </cell>
          <cell r="J3090">
            <v>0</v>
          </cell>
        </row>
        <row r="3091">
          <cell r="F3091">
            <v>494</v>
          </cell>
          <cell r="G3091" t="str">
            <v>Административни трансфери из буџета - Текући расходи</v>
          </cell>
          <cell r="J3091">
            <v>0</v>
          </cell>
        </row>
        <row r="3092">
          <cell r="F3092">
            <v>495</v>
          </cell>
          <cell r="G3092" t="str">
            <v>Административни трансфери из буџета - Издаци за нефинансијску имовину</v>
          </cell>
          <cell r="J3092">
            <v>0</v>
          </cell>
        </row>
        <row r="3093">
          <cell r="F3093">
            <v>496</v>
          </cell>
          <cell r="G3093" t="str">
            <v>Административни трансфери из буџета - Издаци за отплату главнице и набавку финансијске имовине</v>
          </cell>
          <cell r="J3093">
            <v>0</v>
          </cell>
        </row>
        <row r="3094">
          <cell r="F3094">
            <v>499</v>
          </cell>
          <cell r="G3094" t="str">
            <v>Административни трансфери из буџета - Средства резерве</v>
          </cell>
          <cell r="J3094">
            <v>0</v>
          </cell>
        </row>
        <row r="3095">
          <cell r="F3095">
            <v>511</v>
          </cell>
          <cell r="G3095" t="str">
            <v>Зграде и грађевински објекти</v>
          </cell>
          <cell r="J3095">
            <v>0</v>
          </cell>
        </row>
        <row r="3096">
          <cell r="F3096">
            <v>512</v>
          </cell>
          <cell r="G3096" t="str">
            <v>Машине и опрема</v>
          </cell>
          <cell r="J3096">
            <v>0</v>
          </cell>
        </row>
        <row r="3097">
          <cell r="F3097">
            <v>513</v>
          </cell>
          <cell r="G3097" t="str">
            <v>Остале некретнине и опрема</v>
          </cell>
          <cell r="J3097">
            <v>0</v>
          </cell>
        </row>
        <row r="3098">
          <cell r="F3098">
            <v>514</v>
          </cell>
          <cell r="G3098" t="str">
            <v>Култивисана имовина</v>
          </cell>
          <cell r="J3098">
            <v>0</v>
          </cell>
        </row>
        <row r="3099">
          <cell r="F3099">
            <v>515</v>
          </cell>
          <cell r="G3099" t="str">
            <v>Нематеријална имовина</v>
          </cell>
          <cell r="J3099">
            <v>0</v>
          </cell>
        </row>
        <row r="3100">
          <cell r="F3100">
            <v>521</v>
          </cell>
          <cell r="G3100" t="str">
            <v>Робне резерве</v>
          </cell>
          <cell r="J3100">
            <v>0</v>
          </cell>
        </row>
        <row r="3101">
          <cell r="F3101">
            <v>522</v>
          </cell>
          <cell r="G3101" t="str">
            <v>Залихе производње</v>
          </cell>
          <cell r="J3101">
            <v>0</v>
          </cell>
        </row>
        <row r="3102">
          <cell r="F3102">
            <v>523</v>
          </cell>
          <cell r="G3102" t="str">
            <v>Залихе робе за даљу продају</v>
          </cell>
          <cell r="J3102">
            <v>0</v>
          </cell>
        </row>
        <row r="3103">
          <cell r="F3103">
            <v>531</v>
          </cell>
          <cell r="G3103" t="str">
            <v>Драгоцености</v>
          </cell>
          <cell r="J3103">
            <v>0</v>
          </cell>
        </row>
        <row r="3104">
          <cell r="F3104">
            <v>541</v>
          </cell>
          <cell r="G3104" t="str">
            <v>Земљиште</v>
          </cell>
          <cell r="J3104">
            <v>0</v>
          </cell>
        </row>
        <row r="3105">
          <cell r="F3105">
            <v>542</v>
          </cell>
          <cell r="G3105" t="str">
            <v>Рудна богатства</v>
          </cell>
          <cell r="J3105">
            <v>0</v>
          </cell>
        </row>
        <row r="3106">
          <cell r="F3106">
            <v>543</v>
          </cell>
          <cell r="G3106" t="str">
            <v>Шуме и воде</v>
          </cell>
          <cell r="J3106">
            <v>0</v>
          </cell>
        </row>
        <row r="3107">
          <cell r="F3107">
            <v>551</v>
          </cell>
          <cell r="G3107" t="str">
            <v>Нефинансијска имовина која се финансира из средстава за реализацију националног инвестиционог плана</v>
          </cell>
          <cell r="J3107">
            <v>0</v>
          </cell>
        </row>
        <row r="3108">
          <cell r="F3108">
            <v>611</v>
          </cell>
          <cell r="G3108" t="str">
            <v>Отплата главнице домаћим кредиторима</v>
          </cell>
          <cell r="J3108">
            <v>0</v>
          </cell>
        </row>
        <row r="3109">
          <cell r="F3109">
            <v>620</v>
          </cell>
          <cell r="G3109" t="str">
            <v>Набавка финансијске имовине</v>
          </cell>
          <cell r="J3109">
            <v>0</v>
          </cell>
        </row>
        <row r="3110">
          <cell r="G3110" t="str">
            <v>Извори финансирања за функцију 150:</v>
          </cell>
        </row>
        <row r="3111">
          <cell r="F3111" t="str">
            <v>01</v>
          </cell>
          <cell r="G3111" t="str">
            <v>Приходи из буџета</v>
          </cell>
          <cell r="H3111">
            <v>0</v>
          </cell>
          <cell r="J3111">
            <v>0</v>
          </cell>
        </row>
        <row r="3112">
          <cell r="F3112" t="str">
            <v>02</v>
          </cell>
          <cell r="G3112" t="str">
            <v>Трансфери између корисника на истом нивоу</v>
          </cell>
          <cell r="J3112">
            <v>0</v>
          </cell>
        </row>
        <row r="3113">
          <cell r="F3113" t="str">
            <v>03</v>
          </cell>
          <cell r="G3113" t="str">
            <v>Социјални доприноси</v>
          </cell>
          <cell r="J3113">
            <v>0</v>
          </cell>
        </row>
        <row r="3114">
          <cell r="F3114" t="str">
            <v>04</v>
          </cell>
          <cell r="G3114" t="str">
            <v>Сопствени приходи буџетских корисника</v>
          </cell>
          <cell r="J3114">
            <v>0</v>
          </cell>
        </row>
        <row r="3115">
          <cell r="F3115" t="str">
            <v>05</v>
          </cell>
          <cell r="G3115" t="str">
            <v>Донације од иностраних земаља</v>
          </cell>
          <cell r="J3115">
            <v>0</v>
          </cell>
        </row>
        <row r="3116">
          <cell r="F3116" t="str">
            <v>06</v>
          </cell>
          <cell r="G3116" t="str">
            <v>Донације од међународних организација</v>
          </cell>
          <cell r="J3116">
            <v>0</v>
          </cell>
        </row>
        <row r="3117">
          <cell r="F3117" t="str">
            <v>07</v>
          </cell>
          <cell r="G3117" t="str">
            <v>Донације од осталих нивоа власти</v>
          </cell>
          <cell r="J3117">
            <v>0</v>
          </cell>
        </row>
        <row r="3118">
          <cell r="F3118" t="str">
            <v>08</v>
          </cell>
          <cell r="G3118" t="str">
            <v>Донације од невладиних организација и појединаца</v>
          </cell>
          <cell r="J3118">
            <v>0</v>
          </cell>
        </row>
        <row r="3119">
          <cell r="F3119" t="str">
            <v>09</v>
          </cell>
          <cell r="G3119" t="str">
            <v>Примања од продаје нефинансијске имовине</v>
          </cell>
          <cell r="J3119">
            <v>0</v>
          </cell>
        </row>
        <row r="3120">
          <cell r="F3120" t="str">
            <v>10</v>
          </cell>
          <cell r="G3120" t="str">
            <v>Примања од домаћих задуживања</v>
          </cell>
          <cell r="J3120">
            <v>0</v>
          </cell>
        </row>
        <row r="3121">
          <cell r="F3121" t="str">
            <v>11</v>
          </cell>
          <cell r="G3121" t="str">
            <v>Примања од иностраних задуживања</v>
          </cell>
          <cell r="J3121">
            <v>0</v>
          </cell>
        </row>
        <row r="3122">
          <cell r="F3122" t="str">
            <v>12</v>
          </cell>
          <cell r="G3122" t="str">
            <v>Примања од отплате датих кредита и продаје финансијске имовине</v>
          </cell>
          <cell r="J3122">
            <v>0</v>
          </cell>
        </row>
        <row r="3123">
          <cell r="F3123" t="str">
            <v>13</v>
          </cell>
          <cell r="G3123" t="str">
            <v>Нераспоређени вишак прихода из ранијих година</v>
          </cell>
          <cell r="J3123">
            <v>0</v>
          </cell>
        </row>
        <row r="3124">
          <cell r="F3124" t="str">
            <v>14</v>
          </cell>
          <cell r="G3124" t="str">
            <v>Неутрошена средства од приватизације из претходних година</v>
          </cell>
          <cell r="J3124">
            <v>0</v>
          </cell>
        </row>
        <row r="3125">
          <cell r="F3125" t="str">
            <v>15</v>
          </cell>
          <cell r="G3125" t="str">
            <v>Неутрошена средства донација из претходних година</v>
          </cell>
          <cell r="J3125">
            <v>0</v>
          </cell>
        </row>
        <row r="3126">
          <cell r="F3126" t="str">
            <v>16</v>
          </cell>
          <cell r="G3126" t="str">
            <v>Родитељски динар за ваннаставне активности</v>
          </cell>
          <cell r="J3126">
            <v>0</v>
          </cell>
        </row>
        <row r="3127">
          <cell r="G3127" t="str">
            <v>Функција 150:</v>
          </cell>
          <cell r="H3127">
            <v>0</v>
          </cell>
          <cell r="I3127">
            <v>0</v>
          </cell>
          <cell r="J3127">
            <v>0</v>
          </cell>
        </row>
        <row r="3128">
          <cell r="G3128" t="str">
            <v>Извори финансирања за Програмску активност 0602-0007:</v>
          </cell>
        </row>
        <row r="3129">
          <cell r="F3129" t="str">
            <v>01</v>
          </cell>
          <cell r="G3129" t="str">
            <v>Приходи из буџета</v>
          </cell>
          <cell r="H3129">
            <v>0</v>
          </cell>
          <cell r="J3129">
            <v>0</v>
          </cell>
        </row>
        <row r="3130">
          <cell r="F3130" t="str">
            <v>02</v>
          </cell>
          <cell r="G3130" t="str">
            <v>Трансфери између корисника на истом нивоу</v>
          </cell>
          <cell r="J3130">
            <v>0</v>
          </cell>
        </row>
        <row r="3131">
          <cell r="F3131" t="str">
            <v>03</v>
          </cell>
          <cell r="G3131" t="str">
            <v>Социјални доприноси</v>
          </cell>
          <cell r="J3131">
            <v>0</v>
          </cell>
        </row>
        <row r="3132">
          <cell r="F3132" t="str">
            <v>04</v>
          </cell>
          <cell r="G3132" t="str">
            <v>Сопствени приходи буџетских корисника</v>
          </cell>
          <cell r="J3132">
            <v>0</v>
          </cell>
        </row>
        <row r="3133">
          <cell r="F3133" t="str">
            <v>05</v>
          </cell>
          <cell r="G3133" t="str">
            <v>Донације од иностраних земаља</v>
          </cell>
          <cell r="J3133">
            <v>0</v>
          </cell>
        </row>
        <row r="3134">
          <cell r="F3134" t="str">
            <v>06</v>
          </cell>
          <cell r="G3134" t="str">
            <v>Донације од међународних организација</v>
          </cell>
          <cell r="J3134">
            <v>0</v>
          </cell>
        </row>
        <row r="3135">
          <cell r="F3135" t="str">
            <v>07</v>
          </cell>
          <cell r="G3135" t="str">
            <v>Донације од осталих нивоа власти</v>
          </cell>
          <cell r="J3135">
            <v>0</v>
          </cell>
        </row>
        <row r="3136">
          <cell r="F3136" t="str">
            <v>08</v>
          </cell>
          <cell r="G3136" t="str">
            <v>Донације од невладиних организација и појединаца</v>
          </cell>
          <cell r="J3136">
            <v>0</v>
          </cell>
        </row>
        <row r="3137">
          <cell r="F3137" t="str">
            <v>09</v>
          </cell>
          <cell r="G3137" t="str">
            <v>Примања од продаје нефинансијске имовине</v>
          </cell>
          <cell r="J3137">
            <v>0</v>
          </cell>
        </row>
        <row r="3138">
          <cell r="F3138" t="str">
            <v>10</v>
          </cell>
          <cell r="G3138" t="str">
            <v>Примања од домаћих задуживања</v>
          </cell>
          <cell r="J3138">
            <v>0</v>
          </cell>
        </row>
        <row r="3139">
          <cell r="F3139" t="str">
            <v>11</v>
          </cell>
          <cell r="G3139" t="str">
            <v>Примања од иностраних задуживања</v>
          </cell>
          <cell r="J3139">
            <v>0</v>
          </cell>
        </row>
        <row r="3140">
          <cell r="F3140" t="str">
            <v>12</v>
          </cell>
          <cell r="G3140" t="str">
            <v>Примања од отплате датих кредита и продаје финансијске имовине</v>
          </cell>
          <cell r="J3140">
            <v>0</v>
          </cell>
        </row>
        <row r="3141">
          <cell r="F3141" t="str">
            <v>13</v>
          </cell>
          <cell r="G3141" t="str">
            <v>Нераспоређени вишак прихода из ранијих година</v>
          </cell>
          <cell r="J3141">
            <v>0</v>
          </cell>
        </row>
        <row r="3142">
          <cell r="F3142" t="str">
            <v>14</v>
          </cell>
          <cell r="G3142" t="str">
            <v>Неутрошена средства од приватизације из претходних година</v>
          </cell>
          <cell r="J3142">
            <v>0</v>
          </cell>
        </row>
        <row r="3143">
          <cell r="F3143" t="str">
            <v>15</v>
          </cell>
          <cell r="G3143" t="str">
            <v>Неутрошена средства донација из претходних година</v>
          </cell>
          <cell r="J3143">
            <v>0</v>
          </cell>
        </row>
        <row r="3144">
          <cell r="F3144" t="str">
            <v>16</v>
          </cell>
          <cell r="G3144" t="str">
            <v>Родитељски динар за ваннаставне активности</v>
          </cell>
          <cell r="J3144">
            <v>0</v>
          </cell>
        </row>
        <row r="3145">
          <cell r="G3145" t="str">
            <v>Свега за Програмску активност 0602-0007:</v>
          </cell>
          <cell r="H3145">
            <v>0</v>
          </cell>
          <cell r="I3145">
            <v>0</v>
          </cell>
          <cell r="J3145">
            <v>0</v>
          </cell>
        </row>
        <row r="3148">
          <cell r="C3148" t="str">
            <v>0602-П3</v>
          </cell>
        </row>
        <row r="3149">
          <cell r="D3149">
            <v>150</v>
          </cell>
          <cell r="G3149" t="str">
            <v>Опште јавне услуге - истраживање и развој</v>
          </cell>
        </row>
        <row r="3150">
          <cell r="F3150">
            <v>411</v>
          </cell>
          <cell r="G3150" t="str">
            <v>Плате, додаци и накнаде запослених (зараде)</v>
          </cell>
          <cell r="J3150">
            <v>0</v>
          </cell>
        </row>
        <row r="3151">
          <cell r="F3151">
            <v>412</v>
          </cell>
          <cell r="G3151" t="str">
            <v>Социјални доприноси на терет послодавца</v>
          </cell>
          <cell r="J3151">
            <v>0</v>
          </cell>
        </row>
        <row r="3152">
          <cell r="F3152">
            <v>413</v>
          </cell>
          <cell r="G3152" t="str">
            <v>Накнаде у натури</v>
          </cell>
          <cell r="J3152">
            <v>0</v>
          </cell>
        </row>
        <row r="3153">
          <cell r="F3153">
            <v>414</v>
          </cell>
          <cell r="G3153" t="str">
            <v>Социјална давања запосленима</v>
          </cell>
          <cell r="J3153">
            <v>0</v>
          </cell>
        </row>
        <row r="3154">
          <cell r="F3154">
            <v>415</v>
          </cell>
          <cell r="G3154" t="str">
            <v>Накнаде трошкова за запослене</v>
          </cell>
          <cell r="J3154">
            <v>0</v>
          </cell>
        </row>
        <row r="3155">
          <cell r="F3155">
            <v>416</v>
          </cell>
          <cell r="G3155" t="str">
            <v>Награде запосленима и остали посебни расходи</v>
          </cell>
          <cell r="J3155">
            <v>0</v>
          </cell>
        </row>
        <row r="3156">
          <cell r="F3156">
            <v>417</v>
          </cell>
          <cell r="G3156" t="str">
            <v>Посланички додатак</v>
          </cell>
          <cell r="J3156">
            <v>0</v>
          </cell>
        </row>
        <row r="3157">
          <cell r="F3157">
            <v>418</v>
          </cell>
          <cell r="G3157" t="str">
            <v>Судијски додатак.</v>
          </cell>
          <cell r="J3157">
            <v>0</v>
          </cell>
        </row>
        <row r="3158">
          <cell r="F3158">
            <v>421</v>
          </cell>
          <cell r="G3158" t="str">
            <v>Стални трошкови</v>
          </cell>
          <cell r="J3158">
            <v>0</v>
          </cell>
        </row>
        <row r="3159">
          <cell r="F3159">
            <v>422</v>
          </cell>
          <cell r="G3159" t="str">
            <v>Трошкови путовања</v>
          </cell>
          <cell r="J3159">
            <v>0</v>
          </cell>
        </row>
        <row r="3160">
          <cell r="F3160">
            <v>423</v>
          </cell>
          <cell r="G3160" t="str">
            <v>Услуге по уговору</v>
          </cell>
          <cell r="J3160">
            <v>0</v>
          </cell>
        </row>
        <row r="3161">
          <cell r="F3161">
            <v>424</v>
          </cell>
          <cell r="G3161" t="str">
            <v>Специјализоване услуге</v>
          </cell>
          <cell r="J3161">
            <v>0</v>
          </cell>
        </row>
        <row r="3162">
          <cell r="F3162">
            <v>425</v>
          </cell>
          <cell r="G3162" t="str">
            <v>Текуће поправке и одржавање</v>
          </cell>
          <cell r="J3162">
            <v>0</v>
          </cell>
        </row>
        <row r="3163">
          <cell r="F3163">
            <v>426</v>
          </cell>
          <cell r="G3163" t="str">
            <v>Материјал</v>
          </cell>
          <cell r="J3163">
            <v>0</v>
          </cell>
        </row>
        <row r="3164">
          <cell r="F3164">
            <v>431</v>
          </cell>
          <cell r="G3164" t="str">
            <v>Амортизација некретнина и опреме</v>
          </cell>
          <cell r="J3164">
            <v>0</v>
          </cell>
        </row>
        <row r="3165">
          <cell r="F3165">
            <v>432</v>
          </cell>
          <cell r="G3165" t="str">
            <v>Амортизација култивисане имовине</v>
          </cell>
          <cell r="J3165">
            <v>0</v>
          </cell>
        </row>
        <row r="3166">
          <cell r="F3166">
            <v>433</v>
          </cell>
          <cell r="G3166" t="str">
            <v>Употреба драгоцености</v>
          </cell>
          <cell r="J3166">
            <v>0</v>
          </cell>
        </row>
        <row r="3167">
          <cell r="F3167">
            <v>434</v>
          </cell>
          <cell r="G3167" t="str">
            <v>Употреба природне имовине</v>
          </cell>
          <cell r="J3167">
            <v>0</v>
          </cell>
        </row>
        <row r="3168">
          <cell r="F3168">
            <v>435</v>
          </cell>
          <cell r="G3168" t="str">
            <v>Амортизација нематеријалне имовине</v>
          </cell>
          <cell r="J3168">
            <v>0</v>
          </cell>
        </row>
        <row r="3169">
          <cell r="F3169">
            <v>441</v>
          </cell>
          <cell r="G3169" t="str">
            <v>Отплата домаћих камата</v>
          </cell>
          <cell r="J3169">
            <v>0</v>
          </cell>
        </row>
        <row r="3170">
          <cell r="F3170">
            <v>442</v>
          </cell>
          <cell r="G3170" t="str">
            <v>Отплата страних камата</v>
          </cell>
          <cell r="J3170">
            <v>0</v>
          </cell>
        </row>
        <row r="3171">
          <cell r="F3171">
            <v>443</v>
          </cell>
          <cell r="G3171" t="str">
            <v>Отплата камата по гаранцијама</v>
          </cell>
          <cell r="J3171">
            <v>0</v>
          </cell>
        </row>
        <row r="3172">
          <cell r="F3172">
            <v>444</v>
          </cell>
          <cell r="G3172" t="str">
            <v>Пратећи трошкови задуживања</v>
          </cell>
          <cell r="J3172">
            <v>0</v>
          </cell>
        </row>
        <row r="3173">
          <cell r="F3173">
            <v>4511</v>
          </cell>
          <cell r="G317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173">
            <v>0</v>
          </cell>
        </row>
        <row r="3174">
          <cell r="F3174">
            <v>4512</v>
          </cell>
          <cell r="G317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174">
            <v>0</v>
          </cell>
        </row>
        <row r="3175">
          <cell r="F3175">
            <v>452</v>
          </cell>
          <cell r="G3175" t="str">
            <v>Субвенције приватним финансијским институцијама</v>
          </cell>
          <cell r="J3175">
            <v>0</v>
          </cell>
        </row>
        <row r="3176">
          <cell r="F3176">
            <v>453</v>
          </cell>
          <cell r="G3176" t="str">
            <v>Субвенције јавним финансијским институцијама</v>
          </cell>
          <cell r="J3176">
            <v>0</v>
          </cell>
        </row>
        <row r="3177">
          <cell r="F3177">
            <v>454</v>
          </cell>
          <cell r="G3177" t="str">
            <v>Субвенције приватним предузећима</v>
          </cell>
          <cell r="J3177">
            <v>0</v>
          </cell>
        </row>
        <row r="3178">
          <cell r="F3178">
            <v>461</v>
          </cell>
          <cell r="G3178" t="str">
            <v>Донације страним владама</v>
          </cell>
          <cell r="J3178">
            <v>0</v>
          </cell>
        </row>
        <row r="3179">
          <cell r="F3179">
            <v>462</v>
          </cell>
          <cell r="G3179" t="str">
            <v>Донације и дотације међународним организацијама</v>
          </cell>
          <cell r="J3179">
            <v>0</v>
          </cell>
        </row>
        <row r="3180">
          <cell r="F3180">
            <v>4631</v>
          </cell>
          <cell r="G3180" t="str">
            <v>Текући трансфери осталим нивоима власти</v>
          </cell>
          <cell r="J3180">
            <v>0</v>
          </cell>
        </row>
        <row r="3181">
          <cell r="F3181">
            <v>4632</v>
          </cell>
          <cell r="G3181" t="str">
            <v>Капитални трансфери осталим нивоима власти</v>
          </cell>
          <cell r="J3181">
            <v>0</v>
          </cell>
        </row>
        <row r="3182">
          <cell r="F3182">
            <v>464</v>
          </cell>
          <cell r="G3182" t="str">
            <v>Дотације организацијама обавезног социјалног осигурања</v>
          </cell>
          <cell r="J3182">
            <v>0</v>
          </cell>
        </row>
        <row r="3183">
          <cell r="F3183">
            <v>465</v>
          </cell>
          <cell r="G3183" t="str">
            <v>Остале донације, дотације и трансфери</v>
          </cell>
          <cell r="J3183">
            <v>0</v>
          </cell>
        </row>
        <row r="3184">
          <cell r="F3184">
            <v>472</v>
          </cell>
          <cell r="G3184" t="str">
            <v>Накнаде за социјалну заштиту из буџета</v>
          </cell>
          <cell r="J3184">
            <v>0</v>
          </cell>
        </row>
        <row r="3185">
          <cell r="F3185">
            <v>481</v>
          </cell>
          <cell r="G3185" t="str">
            <v>Дотације невладиним организацијама</v>
          </cell>
          <cell r="J3185">
            <v>0</v>
          </cell>
        </row>
        <row r="3186">
          <cell r="F3186">
            <v>482</v>
          </cell>
          <cell r="G3186" t="str">
            <v>Порези, обавезне таксе, казне и пенали</v>
          </cell>
          <cell r="J3186">
            <v>0</v>
          </cell>
        </row>
        <row r="3187">
          <cell r="F3187">
            <v>483</v>
          </cell>
          <cell r="G3187" t="str">
            <v>Новчане казне и пенали по решењу судова</v>
          </cell>
          <cell r="J3187">
            <v>0</v>
          </cell>
        </row>
        <row r="3188">
          <cell r="F3188">
            <v>484</v>
          </cell>
          <cell r="G3188" t="str">
            <v>Накнада штете за повреде или штету насталу услед елементарних непогода или других природних узрока</v>
          </cell>
          <cell r="J3188">
            <v>0</v>
          </cell>
        </row>
        <row r="3189">
          <cell r="F3189">
            <v>485</v>
          </cell>
          <cell r="G3189" t="str">
            <v>Накнада штете за повреде или штету нанету од стране државних органа</v>
          </cell>
          <cell r="J3189">
            <v>0</v>
          </cell>
        </row>
        <row r="3190">
          <cell r="F3190">
            <v>489</v>
          </cell>
          <cell r="G3190" t="str">
            <v>Расходи који се финансирају из средстава за реализацију националног инвестиционог плана</v>
          </cell>
          <cell r="J3190">
            <v>0</v>
          </cell>
        </row>
        <row r="3191">
          <cell r="F3191">
            <v>494</v>
          </cell>
          <cell r="G3191" t="str">
            <v>Административни трансфери из буџета - Текући расходи</v>
          </cell>
          <cell r="J3191">
            <v>0</v>
          </cell>
        </row>
        <row r="3192">
          <cell r="F3192">
            <v>495</v>
          </cell>
          <cell r="G3192" t="str">
            <v>Административни трансфери из буџета - Издаци за нефинансијску имовину</v>
          </cell>
          <cell r="J3192">
            <v>0</v>
          </cell>
        </row>
        <row r="3193">
          <cell r="F3193">
            <v>496</v>
          </cell>
          <cell r="G3193" t="str">
            <v>Административни трансфери из буџета - Издаци за отплату главнице и набавку финансијске имовине</v>
          </cell>
          <cell r="J3193">
            <v>0</v>
          </cell>
        </row>
        <row r="3194">
          <cell r="F3194">
            <v>499</v>
          </cell>
          <cell r="G3194" t="str">
            <v>Административни трансфери из буџета - Средства резерве</v>
          </cell>
          <cell r="J3194">
            <v>0</v>
          </cell>
        </row>
        <row r="3195">
          <cell r="F3195">
            <v>511</v>
          </cell>
          <cell r="G3195" t="str">
            <v>Зграде и грађевински објекти</v>
          </cell>
          <cell r="J3195">
            <v>0</v>
          </cell>
        </row>
        <row r="3196">
          <cell r="F3196">
            <v>512</v>
          </cell>
          <cell r="G3196" t="str">
            <v>Машине и опрема</v>
          </cell>
          <cell r="J3196">
            <v>0</v>
          </cell>
        </row>
        <row r="3197">
          <cell r="F3197">
            <v>513</v>
          </cell>
          <cell r="G3197" t="str">
            <v>Остале некретнине и опрема</v>
          </cell>
          <cell r="J3197">
            <v>0</v>
          </cell>
        </row>
        <row r="3198">
          <cell r="F3198">
            <v>514</v>
          </cell>
          <cell r="G3198" t="str">
            <v>Култивисана имовина</v>
          </cell>
          <cell r="J3198">
            <v>0</v>
          </cell>
        </row>
        <row r="3199">
          <cell r="F3199">
            <v>515</v>
          </cell>
          <cell r="G3199" t="str">
            <v>Нематеријална имовина</v>
          </cell>
          <cell r="J3199">
            <v>0</v>
          </cell>
        </row>
        <row r="3200">
          <cell r="F3200">
            <v>521</v>
          </cell>
          <cell r="G3200" t="str">
            <v>Робне резерве</v>
          </cell>
          <cell r="J3200">
            <v>0</v>
          </cell>
        </row>
        <row r="3201">
          <cell r="F3201">
            <v>522</v>
          </cell>
          <cell r="G3201" t="str">
            <v>Залихе производње</v>
          </cell>
          <cell r="J3201">
            <v>0</v>
          </cell>
        </row>
        <row r="3202">
          <cell r="F3202">
            <v>523</v>
          </cell>
          <cell r="G3202" t="str">
            <v>Залихе робе за даљу продају</v>
          </cell>
          <cell r="J3202">
            <v>0</v>
          </cell>
        </row>
        <row r="3203">
          <cell r="F3203">
            <v>531</v>
          </cell>
          <cell r="G3203" t="str">
            <v>Драгоцености</v>
          </cell>
          <cell r="J3203">
            <v>0</v>
          </cell>
        </row>
        <row r="3204">
          <cell r="F3204">
            <v>541</v>
          </cell>
          <cell r="G3204" t="str">
            <v>Земљиште</v>
          </cell>
          <cell r="J3204">
            <v>0</v>
          </cell>
        </row>
        <row r="3205">
          <cell r="F3205">
            <v>542</v>
          </cell>
          <cell r="G3205" t="str">
            <v>Рудна богатства</v>
          </cell>
          <cell r="J3205">
            <v>0</v>
          </cell>
        </row>
        <row r="3206">
          <cell r="F3206">
            <v>543</v>
          </cell>
          <cell r="G3206" t="str">
            <v>Шуме и воде</v>
          </cell>
          <cell r="J3206">
            <v>0</v>
          </cell>
        </row>
        <row r="3207">
          <cell r="F3207">
            <v>551</v>
          </cell>
          <cell r="G3207" t="str">
            <v>Нефинансијска имовина која се финансира из средстава за реализацију националног инвестиционог плана</v>
          </cell>
          <cell r="J3207">
            <v>0</v>
          </cell>
        </row>
        <row r="3208">
          <cell r="F3208">
            <v>611</v>
          </cell>
          <cell r="G3208" t="str">
            <v>Отплата главнице домаћим кредиторима</v>
          </cell>
          <cell r="J3208">
            <v>0</v>
          </cell>
        </row>
        <row r="3209">
          <cell r="F3209">
            <v>620</v>
          </cell>
          <cell r="G3209" t="str">
            <v>Набавка финансијске имовине</v>
          </cell>
          <cell r="J3209">
            <v>0</v>
          </cell>
        </row>
        <row r="3210">
          <cell r="G3210" t="str">
            <v>Извори финансирања за функцију 150:</v>
          </cell>
        </row>
        <row r="3211">
          <cell r="F3211" t="str">
            <v>01</v>
          </cell>
          <cell r="G3211" t="str">
            <v>Приходи из буџета</v>
          </cell>
          <cell r="H3211">
            <v>0</v>
          </cell>
          <cell r="J3211">
            <v>0</v>
          </cell>
        </row>
        <row r="3212">
          <cell r="F3212" t="str">
            <v>02</v>
          </cell>
          <cell r="G3212" t="str">
            <v>Трансфери између корисника на истом нивоу</v>
          </cell>
          <cell r="J3212">
            <v>0</v>
          </cell>
        </row>
        <row r="3213">
          <cell r="F3213" t="str">
            <v>03</v>
          </cell>
          <cell r="G3213" t="str">
            <v>Социјални доприноси</v>
          </cell>
          <cell r="J3213">
            <v>0</v>
          </cell>
        </row>
        <row r="3214">
          <cell r="F3214" t="str">
            <v>04</v>
          </cell>
          <cell r="G3214" t="str">
            <v>Сопствени приходи буџетских корисника</v>
          </cell>
          <cell r="J3214">
            <v>0</v>
          </cell>
        </row>
        <row r="3215">
          <cell r="F3215" t="str">
            <v>05</v>
          </cell>
          <cell r="G3215" t="str">
            <v>Донације од иностраних земаља</v>
          </cell>
          <cell r="J3215">
            <v>0</v>
          </cell>
        </row>
        <row r="3216">
          <cell r="F3216" t="str">
            <v>06</v>
          </cell>
          <cell r="G3216" t="str">
            <v>Донације од међународних организација</v>
          </cell>
          <cell r="J3216">
            <v>0</v>
          </cell>
        </row>
        <row r="3217">
          <cell r="F3217" t="str">
            <v>07</v>
          </cell>
          <cell r="G3217" t="str">
            <v>Донације од осталих нивоа власти</v>
          </cell>
          <cell r="J3217">
            <v>0</v>
          </cell>
        </row>
        <row r="3218">
          <cell r="F3218" t="str">
            <v>08</v>
          </cell>
          <cell r="G3218" t="str">
            <v>Донације од невладиних организација и појединаца</v>
          </cell>
          <cell r="J3218">
            <v>0</v>
          </cell>
        </row>
        <row r="3219">
          <cell r="F3219" t="str">
            <v>09</v>
          </cell>
          <cell r="G3219" t="str">
            <v>Примања од продаје нефинансијске имовине</v>
          </cell>
          <cell r="J3219">
            <v>0</v>
          </cell>
        </row>
        <row r="3220">
          <cell r="F3220" t="str">
            <v>10</v>
          </cell>
          <cell r="G3220" t="str">
            <v>Примања од домаћих задуживања</v>
          </cell>
          <cell r="J3220">
            <v>0</v>
          </cell>
        </row>
        <row r="3221">
          <cell r="F3221" t="str">
            <v>11</v>
          </cell>
          <cell r="G3221" t="str">
            <v>Примања од иностраних задуживања</v>
          </cell>
          <cell r="J3221">
            <v>0</v>
          </cell>
        </row>
        <row r="3222">
          <cell r="F3222" t="str">
            <v>12</v>
          </cell>
          <cell r="G3222" t="str">
            <v>Примања од отплате датих кредита и продаје финансијске имовине</v>
          </cell>
          <cell r="J3222">
            <v>0</v>
          </cell>
        </row>
        <row r="3223">
          <cell r="F3223" t="str">
            <v>13</v>
          </cell>
          <cell r="G3223" t="str">
            <v>Нераспоређени вишак прихода из ранијих година</v>
          </cell>
          <cell r="J3223">
            <v>0</v>
          </cell>
        </row>
        <row r="3224">
          <cell r="F3224" t="str">
            <v>14</v>
          </cell>
          <cell r="G3224" t="str">
            <v>Неутрошена средства од приватизације из претходних година</v>
          </cell>
          <cell r="J3224">
            <v>0</v>
          </cell>
        </row>
        <row r="3225">
          <cell r="F3225" t="str">
            <v>15</v>
          </cell>
          <cell r="G3225" t="str">
            <v>Неутрошена средства донација из претходних година</v>
          </cell>
          <cell r="J3225">
            <v>0</v>
          </cell>
        </row>
        <row r="3226">
          <cell r="F3226" t="str">
            <v>16</v>
          </cell>
          <cell r="G3226" t="str">
            <v>Родитељски динар за ваннаставне активности</v>
          </cell>
          <cell r="J3226">
            <v>0</v>
          </cell>
        </row>
        <row r="3227">
          <cell r="G3227" t="str">
            <v>Функција 150:</v>
          </cell>
          <cell r="H3227">
            <v>0</v>
          </cell>
          <cell r="I3227">
            <v>0</v>
          </cell>
          <cell r="J3227">
            <v>0</v>
          </cell>
        </row>
        <row r="3228">
          <cell r="G3228" t="str">
            <v>Извори финансирања за Пројекат 0602-П3:</v>
          </cell>
        </row>
        <row r="3229">
          <cell r="F3229" t="str">
            <v>01</v>
          </cell>
          <cell r="G3229" t="str">
            <v>Приходи из буџета</v>
          </cell>
          <cell r="H3229">
            <v>0</v>
          </cell>
          <cell r="J3229">
            <v>0</v>
          </cell>
        </row>
        <row r="3230">
          <cell r="F3230" t="str">
            <v>02</v>
          </cell>
          <cell r="G3230" t="str">
            <v>Трансфери између корисника на истом нивоу</v>
          </cell>
          <cell r="J3230">
            <v>0</v>
          </cell>
        </row>
        <row r="3231">
          <cell r="F3231" t="str">
            <v>03</v>
          </cell>
          <cell r="G3231" t="str">
            <v>Социјални доприноси</v>
          </cell>
          <cell r="J3231">
            <v>0</v>
          </cell>
        </row>
        <row r="3232">
          <cell r="F3232" t="str">
            <v>04</v>
          </cell>
          <cell r="G3232" t="str">
            <v>Сопствени приходи буџетских корисника</v>
          </cell>
          <cell r="J3232">
            <v>0</v>
          </cell>
        </row>
        <row r="3233">
          <cell r="F3233" t="str">
            <v>05</v>
          </cell>
          <cell r="G3233" t="str">
            <v>Донације од иностраних земаља</v>
          </cell>
          <cell r="J3233">
            <v>0</v>
          </cell>
        </row>
        <row r="3234">
          <cell r="F3234" t="str">
            <v>06</v>
          </cell>
          <cell r="G3234" t="str">
            <v>Донације од међународних организација</v>
          </cell>
          <cell r="J3234">
            <v>0</v>
          </cell>
        </row>
        <row r="3235">
          <cell r="F3235" t="str">
            <v>07</v>
          </cell>
          <cell r="G3235" t="str">
            <v>Донације од осталих нивоа власти</v>
          </cell>
          <cell r="J3235">
            <v>0</v>
          </cell>
        </row>
        <row r="3236">
          <cell r="F3236" t="str">
            <v>08</v>
          </cell>
          <cell r="G3236" t="str">
            <v>Донације од невладиних организација и појединаца</v>
          </cell>
          <cell r="J3236">
            <v>0</v>
          </cell>
        </row>
        <row r="3237">
          <cell r="F3237" t="str">
            <v>09</v>
          </cell>
          <cell r="G3237" t="str">
            <v>Примања од продаје нефинансијске имовине</v>
          </cell>
          <cell r="J3237">
            <v>0</v>
          </cell>
        </row>
        <row r="3238">
          <cell r="F3238" t="str">
            <v>10</v>
          </cell>
          <cell r="G3238" t="str">
            <v>Примања од домаћих задуживања</v>
          </cell>
          <cell r="J3238">
            <v>0</v>
          </cell>
        </row>
        <row r="3239">
          <cell r="F3239" t="str">
            <v>11</v>
          </cell>
          <cell r="G3239" t="str">
            <v>Примања од иностраних задуживања</v>
          </cell>
          <cell r="J3239">
            <v>0</v>
          </cell>
        </row>
        <row r="3240">
          <cell r="F3240" t="str">
            <v>12</v>
          </cell>
          <cell r="G3240" t="str">
            <v>Примања од отплате датих кредита и продаје финансијске имовине</v>
          </cell>
          <cell r="J3240">
            <v>0</v>
          </cell>
        </row>
        <row r="3241">
          <cell r="F3241" t="str">
            <v>13</v>
          </cell>
          <cell r="G3241" t="str">
            <v>Нераспоређени вишак прихода из ранијих година</v>
          </cell>
          <cell r="J3241">
            <v>0</v>
          </cell>
        </row>
        <row r="3242">
          <cell r="F3242" t="str">
            <v>14</v>
          </cell>
          <cell r="G3242" t="str">
            <v>Неутрошена средства од приватизације из претходних година</v>
          </cell>
          <cell r="J3242">
            <v>0</v>
          </cell>
        </row>
        <row r="3243">
          <cell r="F3243" t="str">
            <v>15</v>
          </cell>
          <cell r="G3243" t="str">
            <v>Неутрошена средства донација из претходних година</v>
          </cell>
          <cell r="J3243">
            <v>0</v>
          </cell>
        </row>
        <row r="3244">
          <cell r="F3244" t="str">
            <v>16</v>
          </cell>
          <cell r="G3244" t="str">
            <v>Родитељски динар за ваннаставне активности</v>
          </cell>
          <cell r="J3244">
            <v>0</v>
          </cell>
        </row>
        <row r="3245">
          <cell r="G3245" t="str">
            <v>Свега за Пројекат 0602-П3:</v>
          </cell>
          <cell r="H3245">
            <v>0</v>
          </cell>
          <cell r="I3245">
            <v>0</v>
          </cell>
          <cell r="J3245">
            <v>0</v>
          </cell>
        </row>
        <row r="3247">
          <cell r="G3247" t="str">
            <v>Извори финансирања за Програм 15:</v>
          </cell>
        </row>
        <row r="3248">
          <cell r="F3248" t="str">
            <v>01</v>
          </cell>
          <cell r="G3248" t="str">
            <v>Приходи из буџета</v>
          </cell>
          <cell r="H3248">
            <v>0</v>
          </cell>
          <cell r="J3248">
            <v>0</v>
          </cell>
        </row>
        <row r="3249">
          <cell r="F3249" t="str">
            <v>02</v>
          </cell>
          <cell r="G3249" t="str">
            <v>Трансфери између корисника на истом нивоу</v>
          </cell>
          <cell r="J3249">
            <v>0</v>
          </cell>
        </row>
        <row r="3250">
          <cell r="F3250" t="str">
            <v>03</v>
          </cell>
          <cell r="G3250" t="str">
            <v>Социјални доприноси</v>
          </cell>
          <cell r="J3250">
            <v>0</v>
          </cell>
        </row>
        <row r="3251">
          <cell r="F3251" t="str">
            <v>04</v>
          </cell>
          <cell r="G3251" t="str">
            <v>Сопствени приходи буџетских корисника</v>
          </cell>
          <cell r="J3251">
            <v>0</v>
          </cell>
        </row>
        <row r="3252">
          <cell r="F3252" t="str">
            <v>05</v>
          </cell>
          <cell r="G3252" t="str">
            <v>Донације од иностраних земаља</v>
          </cell>
          <cell r="J3252">
            <v>0</v>
          </cell>
        </row>
        <row r="3253">
          <cell r="F3253" t="str">
            <v>06</v>
          </cell>
          <cell r="G3253" t="str">
            <v>Донације од међународних организација</v>
          </cell>
          <cell r="J3253">
            <v>0</v>
          </cell>
        </row>
        <row r="3254">
          <cell r="F3254" t="str">
            <v>07</v>
          </cell>
          <cell r="G3254" t="str">
            <v>Донације од осталих нивоа власти</v>
          </cell>
          <cell r="J3254">
            <v>0</v>
          </cell>
        </row>
        <row r="3255">
          <cell r="F3255" t="str">
            <v>08</v>
          </cell>
          <cell r="G3255" t="str">
            <v>Донације од невладиних организација и појединаца</v>
          </cell>
          <cell r="J3255">
            <v>0</v>
          </cell>
        </row>
        <row r="3256">
          <cell r="F3256" t="str">
            <v>09</v>
          </cell>
          <cell r="G3256" t="str">
            <v>Примања од продаје нефинансијске имовине</v>
          </cell>
          <cell r="J3256">
            <v>0</v>
          </cell>
        </row>
        <row r="3257">
          <cell r="F3257" t="str">
            <v>10</v>
          </cell>
          <cell r="G3257" t="str">
            <v>Примања од домаћих задуживања</v>
          </cell>
          <cell r="J3257">
            <v>0</v>
          </cell>
        </row>
        <row r="3258">
          <cell r="F3258" t="str">
            <v>11</v>
          </cell>
          <cell r="G3258" t="str">
            <v>Примања од иностраних задуживања</v>
          </cell>
          <cell r="J3258">
            <v>0</v>
          </cell>
        </row>
        <row r="3259">
          <cell r="F3259" t="str">
            <v>12</v>
          </cell>
          <cell r="G3259" t="str">
            <v>Примања од отплате датих кредита и продаје финансијске имовине</v>
          </cell>
          <cell r="J3259">
            <v>0</v>
          </cell>
        </row>
        <row r="3260">
          <cell r="F3260" t="str">
            <v>13</v>
          </cell>
          <cell r="G3260" t="str">
            <v>Нераспоређени вишак прихода из ранијих година</v>
          </cell>
          <cell r="J3260">
            <v>0</v>
          </cell>
        </row>
        <row r="3261">
          <cell r="F3261" t="str">
            <v>14</v>
          </cell>
          <cell r="G3261" t="str">
            <v>Неутрошена средства од приватизације из претходних година</v>
          </cell>
          <cell r="J3261">
            <v>0</v>
          </cell>
        </row>
        <row r="3262">
          <cell r="F3262" t="str">
            <v>15</v>
          </cell>
          <cell r="G3262" t="str">
            <v>Неутрошена средства донација из претходних година</v>
          </cell>
          <cell r="J3262">
            <v>0</v>
          </cell>
        </row>
        <row r="3263">
          <cell r="F3263" t="str">
            <v>16</v>
          </cell>
          <cell r="G3263" t="str">
            <v>Родитељски динар за ваннаставне активности</v>
          </cell>
          <cell r="J3263">
            <v>0</v>
          </cell>
        </row>
        <row r="3264">
          <cell r="G3264" t="str">
            <v>Свега за Програм 15:</v>
          </cell>
          <cell r="H3264">
            <v>0</v>
          </cell>
          <cell r="I3264">
            <v>0</v>
          </cell>
          <cell r="J3264">
            <v>0</v>
          </cell>
        </row>
        <row r="3266">
          <cell r="G3266" t="str">
            <v>Извори финансирања за Главу 4:</v>
          </cell>
        </row>
        <row r="3267">
          <cell r="F3267" t="str">
            <v>01</v>
          </cell>
          <cell r="G3267" t="str">
            <v>Приходи из буџета</v>
          </cell>
          <cell r="H3267">
            <v>0</v>
          </cell>
          <cell r="J3267">
            <v>0</v>
          </cell>
        </row>
        <row r="3268">
          <cell r="F3268" t="str">
            <v>02</v>
          </cell>
          <cell r="G3268" t="str">
            <v>Трансфери између корисника на истом нивоу</v>
          </cell>
          <cell r="J3268">
            <v>0</v>
          </cell>
        </row>
        <row r="3269">
          <cell r="F3269" t="str">
            <v>03</v>
          </cell>
          <cell r="G3269" t="str">
            <v>Социјални доприноси</v>
          </cell>
          <cell r="J3269">
            <v>0</v>
          </cell>
        </row>
        <row r="3270">
          <cell r="F3270" t="str">
            <v>04</v>
          </cell>
          <cell r="G3270" t="str">
            <v>Сопствени приходи буџетских корисника</v>
          </cell>
          <cell r="J3270">
            <v>0</v>
          </cell>
        </row>
        <row r="3271">
          <cell r="F3271" t="str">
            <v>05</v>
          </cell>
          <cell r="G3271" t="str">
            <v>Донације од иностраних земаља</v>
          </cell>
          <cell r="J3271">
            <v>0</v>
          </cell>
        </row>
        <row r="3272">
          <cell r="F3272" t="str">
            <v>06</v>
          </cell>
          <cell r="G3272" t="str">
            <v>Донације од међународних организација</v>
          </cell>
          <cell r="J3272">
            <v>0</v>
          </cell>
        </row>
        <row r="3273">
          <cell r="F3273" t="str">
            <v>07</v>
          </cell>
          <cell r="G3273" t="str">
            <v>Донације од осталих нивоа власти</v>
          </cell>
          <cell r="J3273">
            <v>0</v>
          </cell>
        </row>
        <row r="3274">
          <cell r="F3274" t="str">
            <v>08</v>
          </cell>
          <cell r="G3274" t="str">
            <v>Донације од невладиних организација и појединаца</v>
          </cell>
          <cell r="J3274">
            <v>0</v>
          </cell>
        </row>
        <row r="3275">
          <cell r="F3275" t="str">
            <v>09</v>
          </cell>
          <cell r="G3275" t="str">
            <v>Примања од продаје нефинансијске имовине</v>
          </cell>
          <cell r="J3275">
            <v>0</v>
          </cell>
        </row>
        <row r="3276">
          <cell r="F3276" t="str">
            <v>10</v>
          </cell>
          <cell r="G3276" t="str">
            <v>Примања од домаћих задуживања</v>
          </cell>
          <cell r="J3276">
            <v>0</v>
          </cell>
        </row>
        <row r="3277">
          <cell r="F3277" t="str">
            <v>11</v>
          </cell>
          <cell r="G3277" t="str">
            <v>Примања од иностраних задуживања</v>
          </cell>
          <cell r="J3277">
            <v>0</v>
          </cell>
        </row>
        <row r="3278">
          <cell r="F3278" t="str">
            <v>12</v>
          </cell>
          <cell r="G3278" t="str">
            <v>Примања од отплате датих кредита и продаје финансијске имовине</v>
          </cell>
          <cell r="J3278">
            <v>0</v>
          </cell>
        </row>
        <row r="3279">
          <cell r="F3279" t="str">
            <v>13</v>
          </cell>
          <cell r="G3279" t="str">
            <v>Нераспоређени вишак прихода из ранијих година</v>
          </cell>
          <cell r="J3279">
            <v>0</v>
          </cell>
        </row>
        <row r="3280">
          <cell r="F3280" t="str">
            <v>14</v>
          </cell>
          <cell r="G3280" t="str">
            <v>Неутрошена средства од приватизације из претходних година</v>
          </cell>
          <cell r="J3280">
            <v>0</v>
          </cell>
        </row>
        <row r="3281">
          <cell r="F3281" t="str">
            <v>15</v>
          </cell>
          <cell r="G3281" t="str">
            <v>Неутрошена средства донација из претходних година</v>
          </cell>
          <cell r="J3281">
            <v>0</v>
          </cell>
        </row>
        <row r="3282">
          <cell r="F3282" t="str">
            <v>16</v>
          </cell>
          <cell r="G3282" t="str">
            <v>Родитељски динар за ваннаставне активности</v>
          </cell>
          <cell r="J3282">
            <v>0</v>
          </cell>
        </row>
        <row r="3283">
          <cell r="G3283" t="str">
            <v>Свега за Главу 4:</v>
          </cell>
          <cell r="H3283">
            <v>0</v>
          </cell>
          <cell r="I3283">
            <v>0</v>
          </cell>
          <cell r="J3283">
            <v>0</v>
          </cell>
        </row>
        <row r="3285">
          <cell r="G3285" t="str">
            <v>ФОНД ЗА РАЗВОЈ ПОЉОПРИВРЕДЕ</v>
          </cell>
        </row>
        <row r="3286">
          <cell r="C3286" t="str">
            <v>0101</v>
          </cell>
          <cell r="G3286" t="str">
            <v>ПРОГРАМ 5: РАЗВОЈ ПОЉОПРИВРЕДЕ</v>
          </cell>
        </row>
        <row r="3287">
          <cell r="C3287" t="str">
            <v>0101-0001</v>
          </cell>
          <cell r="G3287" t="str">
            <v>Унапређење  услова за пољопривредну делатност</v>
          </cell>
        </row>
        <row r="3288">
          <cell r="D3288">
            <v>421</v>
          </cell>
          <cell r="G3288" t="str">
            <v>Пољопривреда</v>
          </cell>
        </row>
        <row r="3289">
          <cell r="F3289">
            <v>411</v>
          </cell>
          <cell r="G3289" t="str">
            <v>Плате, додаци и накнаде запослених (зараде)</v>
          </cell>
          <cell r="J3289">
            <v>0</v>
          </cell>
        </row>
        <row r="3290">
          <cell r="F3290">
            <v>412</v>
          </cell>
          <cell r="G3290" t="str">
            <v>Социјални доприноси на терет послодавца</v>
          </cell>
          <cell r="J3290">
            <v>0</v>
          </cell>
        </row>
        <row r="3291">
          <cell r="F3291">
            <v>413</v>
          </cell>
          <cell r="G3291" t="str">
            <v>Накнаде у натури</v>
          </cell>
          <cell r="J3291">
            <v>0</v>
          </cell>
        </row>
        <row r="3292">
          <cell r="F3292">
            <v>414</v>
          </cell>
          <cell r="G3292" t="str">
            <v>Социјална давања запосленима</v>
          </cell>
          <cell r="J3292">
            <v>0</v>
          </cell>
        </row>
        <row r="3293">
          <cell r="F3293">
            <v>415</v>
          </cell>
          <cell r="G3293" t="str">
            <v>Накнаде трошкова за запослене</v>
          </cell>
          <cell r="J3293">
            <v>0</v>
          </cell>
        </row>
        <row r="3294">
          <cell r="F3294">
            <v>416</v>
          </cell>
          <cell r="G3294" t="str">
            <v>Награде запосленима и остали посебни расходи</v>
          </cell>
          <cell r="J3294">
            <v>0</v>
          </cell>
        </row>
        <row r="3295">
          <cell r="F3295">
            <v>417</v>
          </cell>
          <cell r="G3295" t="str">
            <v>Посланички додатак</v>
          </cell>
          <cell r="J3295">
            <v>0</v>
          </cell>
        </row>
        <row r="3296">
          <cell r="F3296">
            <v>418</v>
          </cell>
          <cell r="G3296" t="str">
            <v>Судијски додатак.</v>
          </cell>
          <cell r="J3296">
            <v>0</v>
          </cell>
        </row>
        <row r="3297">
          <cell r="F3297">
            <v>421</v>
          </cell>
          <cell r="G3297" t="str">
            <v>Стални трошкови</v>
          </cell>
          <cell r="J3297">
            <v>0</v>
          </cell>
        </row>
        <row r="3298">
          <cell r="F3298">
            <v>422</v>
          </cell>
          <cell r="G3298" t="str">
            <v>Трошкови путовања</v>
          </cell>
          <cell r="J3298">
            <v>0</v>
          </cell>
        </row>
        <row r="3299">
          <cell r="F3299">
            <v>423</v>
          </cell>
          <cell r="G3299" t="str">
            <v>Услуге по уговору</v>
          </cell>
          <cell r="J3299">
            <v>0</v>
          </cell>
        </row>
        <row r="3300">
          <cell r="F3300">
            <v>424</v>
          </cell>
          <cell r="G3300" t="str">
            <v>Специјализоване услуге</v>
          </cell>
          <cell r="J3300">
            <v>0</v>
          </cell>
        </row>
        <row r="3301">
          <cell r="F3301">
            <v>425</v>
          </cell>
          <cell r="G3301" t="str">
            <v>Текуће поправке и одржавање</v>
          </cell>
          <cell r="J3301">
            <v>0</v>
          </cell>
        </row>
        <row r="3302">
          <cell r="F3302">
            <v>426</v>
          </cell>
          <cell r="G3302" t="str">
            <v>Материјал</v>
          </cell>
          <cell r="J3302">
            <v>0</v>
          </cell>
        </row>
        <row r="3303">
          <cell r="F3303">
            <v>431</v>
          </cell>
          <cell r="G3303" t="str">
            <v>Амортизација некретнина и опреме</v>
          </cell>
          <cell r="J3303">
            <v>0</v>
          </cell>
        </row>
        <row r="3304">
          <cell r="F3304">
            <v>432</v>
          </cell>
          <cell r="G3304" t="str">
            <v>Амортизација култивисане имовине</v>
          </cell>
          <cell r="J3304">
            <v>0</v>
          </cell>
        </row>
        <row r="3305">
          <cell r="F3305">
            <v>433</v>
          </cell>
          <cell r="G3305" t="str">
            <v>Употреба драгоцености</v>
          </cell>
          <cell r="J3305">
            <v>0</v>
          </cell>
        </row>
        <row r="3306">
          <cell r="F3306">
            <v>434</v>
          </cell>
          <cell r="G3306" t="str">
            <v>Употреба природне имовине</v>
          </cell>
          <cell r="J3306">
            <v>0</v>
          </cell>
        </row>
        <row r="3307">
          <cell r="F3307">
            <v>435</v>
          </cell>
          <cell r="G3307" t="str">
            <v>Амортизација нематеријалне имовине</v>
          </cell>
          <cell r="J3307">
            <v>0</v>
          </cell>
        </row>
        <row r="3308">
          <cell r="F3308">
            <v>441</v>
          </cell>
          <cell r="G3308" t="str">
            <v>Отплата домаћих камата</v>
          </cell>
          <cell r="J3308">
            <v>0</v>
          </cell>
        </row>
        <row r="3309">
          <cell r="F3309">
            <v>442</v>
          </cell>
          <cell r="G3309" t="str">
            <v>Отплата страних камата</v>
          </cell>
          <cell r="J3309">
            <v>0</v>
          </cell>
        </row>
        <row r="3310">
          <cell r="F3310">
            <v>443</v>
          </cell>
          <cell r="G3310" t="str">
            <v>Отплата камата по гаранцијама</v>
          </cell>
          <cell r="J3310">
            <v>0</v>
          </cell>
        </row>
        <row r="3311">
          <cell r="F3311">
            <v>444</v>
          </cell>
          <cell r="G3311" t="str">
            <v>Пратећи трошкови задуживања</v>
          </cell>
          <cell r="J3311">
            <v>0</v>
          </cell>
        </row>
        <row r="3312">
          <cell r="F3312">
            <v>4511</v>
          </cell>
          <cell r="G3312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312">
            <v>0</v>
          </cell>
        </row>
        <row r="3313">
          <cell r="F3313">
            <v>4512</v>
          </cell>
          <cell r="G3313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313">
            <v>0</v>
          </cell>
        </row>
        <row r="3314">
          <cell r="F3314">
            <v>452</v>
          </cell>
          <cell r="G3314" t="str">
            <v>Субвенције приватним финансијским институцијама</v>
          </cell>
          <cell r="J3314">
            <v>0</v>
          </cell>
        </row>
        <row r="3315">
          <cell r="F3315">
            <v>453</v>
          </cell>
          <cell r="G3315" t="str">
            <v>Субвенције јавним финансијским институцијама</v>
          </cell>
          <cell r="J3315">
            <v>0</v>
          </cell>
        </row>
        <row r="3316">
          <cell r="F3316">
            <v>454</v>
          </cell>
          <cell r="G3316" t="str">
            <v>Субвенције приватним предузећима</v>
          </cell>
          <cell r="J3316">
            <v>0</v>
          </cell>
        </row>
        <row r="3317">
          <cell r="F3317">
            <v>461</v>
          </cell>
          <cell r="G3317" t="str">
            <v>Донације страним владама</v>
          </cell>
          <cell r="J3317">
            <v>0</v>
          </cell>
        </row>
        <row r="3318">
          <cell r="F3318">
            <v>462</v>
          </cell>
          <cell r="G3318" t="str">
            <v>Донације и дотације међународним организацијама</v>
          </cell>
          <cell r="J3318">
            <v>0</v>
          </cell>
        </row>
        <row r="3319">
          <cell r="F3319">
            <v>4631</v>
          </cell>
          <cell r="G3319" t="str">
            <v>Текући трансфери осталим нивоима власти</v>
          </cell>
          <cell r="J3319">
            <v>0</v>
          </cell>
        </row>
        <row r="3320">
          <cell r="F3320">
            <v>4632</v>
          </cell>
          <cell r="G3320" t="str">
            <v>Капитални трансфери осталим нивоима власти</v>
          </cell>
          <cell r="J3320">
            <v>0</v>
          </cell>
        </row>
        <row r="3321">
          <cell r="F3321">
            <v>464</v>
          </cell>
          <cell r="G3321" t="str">
            <v>Дотације организацијама обавезног социјалног осигурања</v>
          </cell>
          <cell r="J3321">
            <v>0</v>
          </cell>
        </row>
        <row r="3322">
          <cell r="F3322">
            <v>465</v>
          </cell>
          <cell r="G3322" t="str">
            <v>Остале донације, дотације и трансфери</v>
          </cell>
          <cell r="J3322">
            <v>0</v>
          </cell>
        </row>
        <row r="3323">
          <cell r="F3323">
            <v>472</v>
          </cell>
          <cell r="G3323" t="str">
            <v>Накнаде за социјалну заштиту из буџета</v>
          </cell>
          <cell r="J3323">
            <v>0</v>
          </cell>
        </row>
        <row r="3324">
          <cell r="F3324">
            <v>481</v>
          </cell>
          <cell r="G3324" t="str">
            <v>Дотације невладиним организацијама</v>
          </cell>
          <cell r="J3324">
            <v>0</v>
          </cell>
        </row>
        <row r="3325">
          <cell r="F3325">
            <v>482</v>
          </cell>
          <cell r="G3325" t="str">
            <v>Порези, обавезне таксе, казне и пенали</v>
          </cell>
          <cell r="J3325">
            <v>0</v>
          </cell>
        </row>
        <row r="3326">
          <cell r="F3326">
            <v>483</v>
          </cell>
          <cell r="G3326" t="str">
            <v>Новчане казне и пенали по решењу судова</v>
          </cell>
          <cell r="J3326">
            <v>0</v>
          </cell>
        </row>
        <row r="3327">
          <cell r="F3327">
            <v>484</v>
          </cell>
          <cell r="G3327" t="str">
            <v>Накнада штете за повреде или штету насталу услед елементарних непогода или других природних узрока</v>
          </cell>
          <cell r="J3327">
            <v>0</v>
          </cell>
        </row>
        <row r="3328">
          <cell r="F3328">
            <v>485</v>
          </cell>
          <cell r="G3328" t="str">
            <v>Накнада штете за повреде или штету нанету од стране државних органа</v>
          </cell>
          <cell r="J3328">
            <v>0</v>
          </cell>
        </row>
        <row r="3329">
          <cell r="F3329">
            <v>489</v>
          </cell>
          <cell r="G3329" t="str">
            <v>Расходи који се финансирају из средстава за реализацију националног инвестиционог плана</v>
          </cell>
          <cell r="J3329">
            <v>0</v>
          </cell>
        </row>
        <row r="3330">
          <cell r="F3330">
            <v>494</v>
          </cell>
          <cell r="G3330" t="str">
            <v>Административни трансфери из буџета - Текући расходи</v>
          </cell>
          <cell r="J3330">
            <v>0</v>
          </cell>
        </row>
        <row r="3331">
          <cell r="F3331">
            <v>495</v>
          </cell>
          <cell r="G3331" t="str">
            <v>Административни трансфери из буџета - Издаци за нефинансијску имовину</v>
          </cell>
          <cell r="J3331">
            <v>0</v>
          </cell>
        </row>
        <row r="3332">
          <cell r="F3332">
            <v>496</v>
          </cell>
          <cell r="G3332" t="str">
            <v>Административни трансфери из буџета - Издаци за отплату главнице и набавку финансијске имовине</v>
          </cell>
          <cell r="J3332">
            <v>0</v>
          </cell>
        </row>
        <row r="3333">
          <cell r="F3333">
            <v>499</v>
          </cell>
          <cell r="G3333" t="str">
            <v>Административни трансфери из буџета - Средства резерве</v>
          </cell>
          <cell r="J3333">
            <v>0</v>
          </cell>
        </row>
        <row r="3334">
          <cell r="F3334">
            <v>511</v>
          </cell>
          <cell r="G3334" t="str">
            <v>Зграде и грађевински објекти</v>
          </cell>
          <cell r="J3334">
            <v>0</v>
          </cell>
        </row>
        <row r="3335">
          <cell r="F3335">
            <v>512</v>
          </cell>
          <cell r="G3335" t="str">
            <v>Машине и опрема</v>
          </cell>
          <cell r="J3335">
            <v>0</v>
          </cell>
        </row>
        <row r="3336">
          <cell r="F3336">
            <v>513</v>
          </cell>
          <cell r="G3336" t="str">
            <v>Остале некретнине и опрема</v>
          </cell>
          <cell r="J3336">
            <v>0</v>
          </cell>
        </row>
        <row r="3337">
          <cell r="F3337">
            <v>514</v>
          </cell>
          <cell r="G3337" t="str">
            <v>Култивисана имовина</v>
          </cell>
          <cell r="J3337">
            <v>0</v>
          </cell>
        </row>
        <row r="3338">
          <cell r="F3338">
            <v>515</v>
          </cell>
          <cell r="G3338" t="str">
            <v>Нематеријална имовина</v>
          </cell>
          <cell r="J3338">
            <v>0</v>
          </cell>
        </row>
        <row r="3339">
          <cell r="F3339">
            <v>521</v>
          </cell>
          <cell r="G3339" t="str">
            <v>Робне резерве</v>
          </cell>
          <cell r="J3339">
            <v>0</v>
          </cell>
        </row>
        <row r="3340">
          <cell r="F3340">
            <v>522</v>
          </cell>
          <cell r="G3340" t="str">
            <v>Залихе производње</v>
          </cell>
          <cell r="J3340">
            <v>0</v>
          </cell>
        </row>
        <row r="3341">
          <cell r="F3341">
            <v>523</v>
          </cell>
          <cell r="G3341" t="str">
            <v>Залихе робе за даљу продају</v>
          </cell>
          <cell r="J3341">
            <v>0</v>
          </cell>
        </row>
        <row r="3342">
          <cell r="F3342">
            <v>531</v>
          </cell>
          <cell r="G3342" t="str">
            <v>Драгоцености</v>
          </cell>
          <cell r="J3342">
            <v>0</v>
          </cell>
        </row>
        <row r="3343">
          <cell r="F3343">
            <v>541</v>
          </cell>
          <cell r="G3343" t="str">
            <v>Земљиште</v>
          </cell>
          <cell r="J3343">
            <v>0</v>
          </cell>
        </row>
        <row r="3344">
          <cell r="F3344">
            <v>542</v>
          </cell>
          <cell r="G3344" t="str">
            <v>Рудна богатства</v>
          </cell>
          <cell r="J3344">
            <v>0</v>
          </cell>
        </row>
        <row r="3345">
          <cell r="F3345">
            <v>543</v>
          </cell>
          <cell r="G3345" t="str">
            <v>Шуме и воде</v>
          </cell>
          <cell r="J3345">
            <v>0</v>
          </cell>
        </row>
        <row r="3346">
          <cell r="F3346">
            <v>551</v>
          </cell>
          <cell r="G3346" t="str">
            <v>Нефинансијска имовина која се финансира из средстава за реализацију националног инвестиционог плана</v>
          </cell>
          <cell r="J3346">
            <v>0</v>
          </cell>
        </row>
        <row r="3347">
          <cell r="F3347">
            <v>611</v>
          </cell>
          <cell r="G3347" t="str">
            <v>Отплата главнице домаћим кредиторима</v>
          </cell>
          <cell r="J3347">
            <v>0</v>
          </cell>
        </row>
        <row r="3348">
          <cell r="F3348">
            <v>620</v>
          </cell>
          <cell r="G3348" t="str">
            <v>Набавка финансијске имовине</v>
          </cell>
          <cell r="J3348">
            <v>0</v>
          </cell>
        </row>
        <row r="3349">
          <cell r="G3349" t="str">
            <v>Извори финансирања за функцију 421:</v>
          </cell>
        </row>
        <row r="3350">
          <cell r="F3350" t="str">
            <v>01</v>
          </cell>
          <cell r="G3350" t="str">
            <v>Приходи из буџета</v>
          </cell>
          <cell r="H3350">
            <v>0</v>
          </cell>
          <cell r="J3350">
            <v>0</v>
          </cell>
        </row>
        <row r="3351">
          <cell r="F3351" t="str">
            <v>02</v>
          </cell>
          <cell r="G3351" t="str">
            <v>Трансфери између корисника на истом нивоу</v>
          </cell>
          <cell r="J3351">
            <v>0</v>
          </cell>
        </row>
        <row r="3352">
          <cell r="F3352" t="str">
            <v>03</v>
          </cell>
          <cell r="G3352" t="str">
            <v>Социјални доприноси</v>
          </cell>
          <cell r="J3352">
            <v>0</v>
          </cell>
        </row>
        <row r="3353">
          <cell r="F3353" t="str">
            <v>04</v>
          </cell>
          <cell r="G3353" t="str">
            <v>Сопствени приходи буџетских корисника</v>
          </cell>
          <cell r="J3353">
            <v>0</v>
          </cell>
        </row>
        <row r="3354">
          <cell r="F3354" t="str">
            <v>05</v>
          </cell>
          <cell r="G3354" t="str">
            <v>Донације од иностраних земаља</v>
          </cell>
          <cell r="J3354">
            <v>0</v>
          </cell>
        </row>
        <row r="3355">
          <cell r="F3355" t="str">
            <v>06</v>
          </cell>
          <cell r="G3355" t="str">
            <v>Донације од међународних организација</v>
          </cell>
          <cell r="J3355">
            <v>0</v>
          </cell>
        </row>
        <row r="3356">
          <cell r="F3356" t="str">
            <v>07</v>
          </cell>
          <cell r="G3356" t="str">
            <v>Донације од осталих нивоа власти</v>
          </cell>
          <cell r="J3356">
            <v>0</v>
          </cell>
        </row>
        <row r="3357">
          <cell r="F3357" t="str">
            <v>08</v>
          </cell>
          <cell r="G3357" t="str">
            <v>Донације од невладиних организација и појединаца</v>
          </cell>
          <cell r="J3357">
            <v>0</v>
          </cell>
        </row>
        <row r="3358">
          <cell r="F3358" t="str">
            <v>09</v>
          </cell>
          <cell r="G3358" t="str">
            <v>Примања од продаје нефинансијске имовине</v>
          </cell>
          <cell r="J3358">
            <v>0</v>
          </cell>
        </row>
        <row r="3359">
          <cell r="F3359" t="str">
            <v>10</v>
          </cell>
          <cell r="G3359" t="str">
            <v>Примања од домаћих задуживања</v>
          </cell>
          <cell r="J3359">
            <v>0</v>
          </cell>
        </row>
        <row r="3360">
          <cell r="F3360" t="str">
            <v>11</v>
          </cell>
          <cell r="G3360" t="str">
            <v>Примања од иностраних задуживања</v>
          </cell>
          <cell r="J3360">
            <v>0</v>
          </cell>
        </row>
        <row r="3361">
          <cell r="F3361" t="str">
            <v>12</v>
          </cell>
          <cell r="G3361" t="str">
            <v>Примања од отплате датих кредита и продаје финансијске имовине</v>
          </cell>
          <cell r="J3361">
            <v>0</v>
          </cell>
        </row>
        <row r="3362">
          <cell r="F3362" t="str">
            <v>13</v>
          </cell>
          <cell r="G3362" t="str">
            <v>Нераспоређени вишак прихода из ранијих година</v>
          </cell>
          <cell r="J3362">
            <v>0</v>
          </cell>
        </row>
        <row r="3363">
          <cell r="F3363" t="str">
            <v>14</v>
          </cell>
          <cell r="G3363" t="str">
            <v>Неутрошена средства од приватизације из претходних година</v>
          </cell>
          <cell r="J3363">
            <v>0</v>
          </cell>
        </row>
        <row r="3364">
          <cell r="F3364" t="str">
            <v>15</v>
          </cell>
          <cell r="G3364" t="str">
            <v>Неутрошена средства донација из претходних година</v>
          </cell>
          <cell r="J3364">
            <v>0</v>
          </cell>
        </row>
        <row r="3365">
          <cell r="F3365" t="str">
            <v>16</v>
          </cell>
          <cell r="G3365" t="str">
            <v>Родитељски динар за ваннаставне активности</v>
          </cell>
          <cell r="J3365">
            <v>0</v>
          </cell>
        </row>
        <row r="3366">
          <cell r="G3366" t="str">
            <v>Функција 421:</v>
          </cell>
          <cell r="H3366">
            <v>0</v>
          </cell>
          <cell r="I3366">
            <v>0</v>
          </cell>
          <cell r="J3366">
            <v>0</v>
          </cell>
        </row>
        <row r="3367">
          <cell r="G3367" t="str">
            <v>Извори финансирања за Програмску активност 0101-0001:</v>
          </cell>
        </row>
        <row r="3368">
          <cell r="F3368" t="str">
            <v>01</v>
          </cell>
          <cell r="G3368" t="str">
            <v>Приходи из буџета</v>
          </cell>
          <cell r="H3368">
            <v>0</v>
          </cell>
          <cell r="J3368">
            <v>0</v>
          </cell>
        </row>
        <row r="3369">
          <cell r="F3369" t="str">
            <v>02</v>
          </cell>
          <cell r="G3369" t="str">
            <v>Трансфери између корисника на истом нивоу</v>
          </cell>
          <cell r="J3369">
            <v>0</v>
          </cell>
        </row>
        <row r="3370">
          <cell r="F3370" t="str">
            <v>03</v>
          </cell>
          <cell r="G3370" t="str">
            <v>Социјални доприноси</v>
          </cell>
          <cell r="J3370">
            <v>0</v>
          </cell>
        </row>
        <row r="3371">
          <cell r="F3371" t="str">
            <v>04</v>
          </cell>
          <cell r="G3371" t="str">
            <v>Сопствени приходи буџетских корисника</v>
          </cell>
          <cell r="J3371">
            <v>0</v>
          </cell>
        </row>
        <row r="3372">
          <cell r="F3372" t="str">
            <v>05</v>
          </cell>
          <cell r="G3372" t="str">
            <v>Донације од иностраних земаља</v>
          </cell>
          <cell r="J3372">
            <v>0</v>
          </cell>
        </row>
        <row r="3373">
          <cell r="F3373" t="str">
            <v>06</v>
          </cell>
          <cell r="G3373" t="str">
            <v>Донације од међународних организација</v>
          </cell>
          <cell r="J3373">
            <v>0</v>
          </cell>
        </row>
        <row r="3374">
          <cell r="F3374" t="str">
            <v>07</v>
          </cell>
          <cell r="G3374" t="str">
            <v>Донације од осталих нивоа власти</v>
          </cell>
          <cell r="J3374">
            <v>0</v>
          </cell>
        </row>
        <row r="3375">
          <cell r="F3375" t="str">
            <v>08</v>
          </cell>
          <cell r="G3375" t="str">
            <v>Донације од невладиних организација и појединаца</v>
          </cell>
          <cell r="J3375">
            <v>0</v>
          </cell>
        </row>
        <row r="3376">
          <cell r="F3376" t="str">
            <v>09</v>
          </cell>
          <cell r="G3376" t="str">
            <v>Примања од продаје нефинансијске имовине</v>
          </cell>
          <cell r="J3376">
            <v>0</v>
          </cell>
        </row>
        <row r="3377">
          <cell r="F3377" t="str">
            <v>10</v>
          </cell>
          <cell r="G3377" t="str">
            <v>Примања од домаћих задуживања</v>
          </cell>
          <cell r="J3377">
            <v>0</v>
          </cell>
        </row>
        <row r="3378">
          <cell r="F3378" t="str">
            <v>11</v>
          </cell>
          <cell r="G3378" t="str">
            <v>Примања од иностраних задуживања</v>
          </cell>
          <cell r="J3378">
            <v>0</v>
          </cell>
        </row>
        <row r="3379">
          <cell r="F3379" t="str">
            <v>12</v>
          </cell>
          <cell r="G3379" t="str">
            <v>Примања од отплате датих кредита и продаје финансијске имовине</v>
          </cell>
          <cell r="J3379">
            <v>0</v>
          </cell>
        </row>
        <row r="3380">
          <cell r="F3380" t="str">
            <v>13</v>
          </cell>
          <cell r="G3380" t="str">
            <v>Нераспоређени вишак прихода из ранијих година</v>
          </cell>
          <cell r="J3380">
            <v>0</v>
          </cell>
        </row>
        <row r="3381">
          <cell r="F3381" t="str">
            <v>14</v>
          </cell>
          <cell r="G3381" t="str">
            <v>Неутрошена средства од приватизације из претходних година</v>
          </cell>
          <cell r="J3381">
            <v>0</v>
          </cell>
        </row>
        <row r="3382">
          <cell r="F3382" t="str">
            <v>15</v>
          </cell>
          <cell r="G3382" t="str">
            <v>Неутрошена средства донација из претходних година</v>
          </cell>
          <cell r="J3382">
            <v>0</v>
          </cell>
        </row>
        <row r="3383">
          <cell r="F3383" t="str">
            <v>16</v>
          </cell>
          <cell r="G3383" t="str">
            <v>Родитељски динар за ваннаставне активности</v>
          </cell>
          <cell r="J3383">
            <v>0</v>
          </cell>
        </row>
        <row r="3384">
          <cell r="G3384" t="str">
            <v>Свега за Програмску активност 0101-0001:</v>
          </cell>
          <cell r="H3384">
            <v>0</v>
          </cell>
          <cell r="I3384">
            <v>0</v>
          </cell>
          <cell r="J3384">
            <v>0</v>
          </cell>
        </row>
        <row r="3386">
          <cell r="C3386" t="str">
            <v>0101-0002</v>
          </cell>
          <cell r="G3386" t="str">
            <v>Подстицаји пољопривредној производњи</v>
          </cell>
        </row>
        <row r="3387">
          <cell r="D3387">
            <v>421</v>
          </cell>
          <cell r="G3387" t="str">
            <v>Пољопривреда</v>
          </cell>
        </row>
        <row r="3388">
          <cell r="F3388">
            <v>411</v>
          </cell>
          <cell r="G3388" t="str">
            <v>Плате, додаци и накнаде запослених (зараде)</v>
          </cell>
          <cell r="J3388">
            <v>0</v>
          </cell>
        </row>
        <row r="3389">
          <cell r="F3389">
            <v>412</v>
          </cell>
          <cell r="G3389" t="str">
            <v>Социјални доприноси на терет послодавца</v>
          </cell>
          <cell r="J3389">
            <v>0</v>
          </cell>
        </row>
        <row r="3390">
          <cell r="F3390">
            <v>413</v>
          </cell>
          <cell r="G3390" t="str">
            <v>Накнаде у натури</v>
          </cell>
          <cell r="J3390">
            <v>0</v>
          </cell>
        </row>
        <row r="3391">
          <cell r="F3391">
            <v>414</v>
          </cell>
          <cell r="G3391" t="str">
            <v>Социјална давања запосленима</v>
          </cell>
          <cell r="J3391">
            <v>0</v>
          </cell>
        </row>
        <row r="3392">
          <cell r="F3392">
            <v>415</v>
          </cell>
          <cell r="G3392" t="str">
            <v>Накнаде трошкова за запослене</v>
          </cell>
          <cell r="J3392">
            <v>0</v>
          </cell>
        </row>
        <row r="3393">
          <cell r="F3393">
            <v>416</v>
          </cell>
          <cell r="G3393" t="str">
            <v>Награде запосленима и остали посебни расходи</v>
          </cell>
          <cell r="J3393">
            <v>0</v>
          </cell>
        </row>
        <row r="3394">
          <cell r="F3394">
            <v>417</v>
          </cell>
          <cell r="G3394" t="str">
            <v>Посланички додатак</v>
          </cell>
          <cell r="J3394">
            <v>0</v>
          </cell>
        </row>
        <row r="3395">
          <cell r="F3395">
            <v>418</v>
          </cell>
          <cell r="G3395" t="str">
            <v>Судијски додатак.</v>
          </cell>
          <cell r="J3395">
            <v>0</v>
          </cell>
        </row>
        <row r="3396">
          <cell r="F3396">
            <v>421</v>
          </cell>
          <cell r="G3396" t="str">
            <v>Стални трошкови</v>
          </cell>
          <cell r="J3396">
            <v>0</v>
          </cell>
        </row>
        <row r="3397">
          <cell r="F3397">
            <v>422</v>
          </cell>
          <cell r="G3397" t="str">
            <v>Трошкови путовања</v>
          </cell>
          <cell r="J3397">
            <v>0</v>
          </cell>
        </row>
        <row r="3398">
          <cell r="F3398">
            <v>423</v>
          </cell>
          <cell r="G3398" t="str">
            <v>Услуге по уговору</v>
          </cell>
          <cell r="J3398">
            <v>0</v>
          </cell>
        </row>
        <row r="3399">
          <cell r="F3399">
            <v>424</v>
          </cell>
          <cell r="G3399" t="str">
            <v>Специјализоване услуге</v>
          </cell>
          <cell r="J3399">
            <v>0</v>
          </cell>
        </row>
        <row r="3400">
          <cell r="F3400">
            <v>425</v>
          </cell>
          <cell r="G3400" t="str">
            <v>Текуће поправке и одржавање</v>
          </cell>
          <cell r="J3400">
            <v>0</v>
          </cell>
        </row>
        <row r="3401">
          <cell r="F3401">
            <v>426</v>
          </cell>
          <cell r="G3401" t="str">
            <v>Материјал</v>
          </cell>
          <cell r="J3401">
            <v>0</v>
          </cell>
        </row>
        <row r="3402">
          <cell r="F3402">
            <v>431</v>
          </cell>
          <cell r="G3402" t="str">
            <v>Амортизација некретнина и опреме</v>
          </cell>
          <cell r="J3402">
            <v>0</v>
          </cell>
        </row>
        <row r="3403">
          <cell r="F3403">
            <v>432</v>
          </cell>
          <cell r="G3403" t="str">
            <v>Амортизација култивисане имовине</v>
          </cell>
          <cell r="J3403">
            <v>0</v>
          </cell>
        </row>
        <row r="3404">
          <cell r="F3404">
            <v>433</v>
          </cell>
          <cell r="G3404" t="str">
            <v>Употреба драгоцености</v>
          </cell>
          <cell r="J3404">
            <v>0</v>
          </cell>
        </row>
        <row r="3405">
          <cell r="F3405">
            <v>434</v>
          </cell>
          <cell r="G3405" t="str">
            <v>Употреба природне имовине</v>
          </cell>
          <cell r="J3405">
            <v>0</v>
          </cell>
        </row>
        <row r="3406">
          <cell r="F3406">
            <v>435</v>
          </cell>
          <cell r="G3406" t="str">
            <v>Амортизација нематеријалне имовине</v>
          </cell>
          <cell r="J3406">
            <v>0</v>
          </cell>
        </row>
        <row r="3407">
          <cell r="F3407">
            <v>441</v>
          </cell>
          <cell r="G3407" t="str">
            <v>Отплата домаћих камата</v>
          </cell>
          <cell r="J3407">
            <v>0</v>
          </cell>
        </row>
        <row r="3408">
          <cell r="F3408">
            <v>442</v>
          </cell>
          <cell r="G3408" t="str">
            <v>Отплата страних камата</v>
          </cell>
          <cell r="J3408">
            <v>0</v>
          </cell>
        </row>
        <row r="3409">
          <cell r="F3409">
            <v>443</v>
          </cell>
          <cell r="G3409" t="str">
            <v>Отплата камата по гаранцијама</v>
          </cell>
          <cell r="J3409">
            <v>0</v>
          </cell>
        </row>
        <row r="3410">
          <cell r="F3410">
            <v>444</v>
          </cell>
          <cell r="G3410" t="str">
            <v>Пратећи трошкови задуживања</v>
          </cell>
          <cell r="J3410">
            <v>0</v>
          </cell>
        </row>
        <row r="3411">
          <cell r="F3411">
            <v>4511</v>
          </cell>
          <cell r="G3411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411">
            <v>0</v>
          </cell>
        </row>
        <row r="3412">
          <cell r="F3412">
            <v>4512</v>
          </cell>
          <cell r="G3412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412">
            <v>0</v>
          </cell>
        </row>
        <row r="3413">
          <cell r="F3413">
            <v>452</v>
          </cell>
          <cell r="G3413" t="str">
            <v>Субвенције приватним финансијским институцијама</v>
          </cell>
          <cell r="J3413">
            <v>0</v>
          </cell>
        </row>
        <row r="3414">
          <cell r="F3414">
            <v>453</v>
          </cell>
          <cell r="G3414" t="str">
            <v>Субвенције јавним финансијским институцијама</v>
          </cell>
          <cell r="J3414">
            <v>0</v>
          </cell>
        </row>
        <row r="3415">
          <cell r="F3415">
            <v>454</v>
          </cell>
          <cell r="G3415" t="str">
            <v>Субвенције приватним предузећима</v>
          </cell>
          <cell r="J3415">
            <v>0</v>
          </cell>
        </row>
        <row r="3416">
          <cell r="F3416">
            <v>461</v>
          </cell>
          <cell r="G3416" t="str">
            <v>Донације страним владама</v>
          </cell>
          <cell r="J3416">
            <v>0</v>
          </cell>
        </row>
        <row r="3417">
          <cell r="F3417">
            <v>462</v>
          </cell>
          <cell r="G3417" t="str">
            <v>Донације и дотације међународним организацијама</v>
          </cell>
          <cell r="J3417">
            <v>0</v>
          </cell>
        </row>
        <row r="3418">
          <cell r="F3418">
            <v>4631</v>
          </cell>
          <cell r="G3418" t="str">
            <v>Текући трансфери осталим нивоима власти</v>
          </cell>
          <cell r="J3418">
            <v>0</v>
          </cell>
        </row>
        <row r="3419">
          <cell r="F3419">
            <v>4632</v>
          </cell>
          <cell r="G3419" t="str">
            <v>Капитални трансфери осталим нивоима власти</v>
          </cell>
          <cell r="J3419">
            <v>0</v>
          </cell>
        </row>
        <row r="3420">
          <cell r="F3420">
            <v>464</v>
          </cell>
          <cell r="G3420" t="str">
            <v>Дотације организацијама обавезног социјалног осигурања</v>
          </cell>
          <cell r="J3420">
            <v>0</v>
          </cell>
        </row>
        <row r="3421">
          <cell r="F3421">
            <v>465</v>
          </cell>
          <cell r="G3421" t="str">
            <v>Остале донације, дотације и трансфери</v>
          </cell>
          <cell r="J3421">
            <v>0</v>
          </cell>
        </row>
        <row r="3422">
          <cell r="F3422">
            <v>472</v>
          </cell>
          <cell r="G3422" t="str">
            <v>Накнаде за социјалну заштиту из буџета</v>
          </cell>
          <cell r="J3422">
            <v>0</v>
          </cell>
        </row>
        <row r="3423">
          <cell r="F3423">
            <v>481</v>
          </cell>
          <cell r="G3423" t="str">
            <v>Дотације невладиним организацијама</v>
          </cell>
          <cell r="J3423">
            <v>0</v>
          </cell>
        </row>
        <row r="3424">
          <cell r="F3424">
            <v>482</v>
          </cell>
          <cell r="G3424" t="str">
            <v>Порези, обавезне таксе, казне и пенали</v>
          </cell>
          <cell r="J3424">
            <v>0</v>
          </cell>
        </row>
        <row r="3425">
          <cell r="F3425">
            <v>483</v>
          </cell>
          <cell r="G3425" t="str">
            <v>Новчане казне и пенали по решењу судова</v>
          </cell>
          <cell r="J3425">
            <v>0</v>
          </cell>
        </row>
        <row r="3426">
          <cell r="F3426">
            <v>484</v>
          </cell>
          <cell r="G3426" t="str">
            <v>Накнада штете за повреде или штету насталу услед елементарних непогода или других природних узрока</v>
          </cell>
          <cell r="J3426">
            <v>0</v>
          </cell>
        </row>
        <row r="3427">
          <cell r="F3427">
            <v>485</v>
          </cell>
          <cell r="G3427" t="str">
            <v>Накнада штете за повреде или штету нанету од стране државних органа</v>
          </cell>
          <cell r="J3427">
            <v>0</v>
          </cell>
        </row>
        <row r="3428">
          <cell r="F3428">
            <v>489</v>
          </cell>
          <cell r="G3428" t="str">
            <v>Расходи који се финансирају из средстава за реализацију националног инвестиционог плана</v>
          </cell>
          <cell r="J3428">
            <v>0</v>
          </cell>
        </row>
        <row r="3429">
          <cell r="F3429">
            <v>494</v>
          </cell>
          <cell r="G3429" t="str">
            <v>Административни трансфери из буџета - Текући расходи</v>
          </cell>
          <cell r="J3429">
            <v>0</v>
          </cell>
        </row>
        <row r="3430">
          <cell r="F3430">
            <v>495</v>
          </cell>
          <cell r="G3430" t="str">
            <v>Административни трансфери из буџета - Издаци за нефинансијску имовину</v>
          </cell>
          <cell r="J3430">
            <v>0</v>
          </cell>
        </row>
        <row r="3431">
          <cell r="F3431">
            <v>496</v>
          </cell>
          <cell r="G3431" t="str">
            <v>Административни трансфери из буџета - Издаци за отплату главнице и набавку финансијске имовине</v>
          </cell>
          <cell r="J3431">
            <v>0</v>
          </cell>
        </row>
        <row r="3432">
          <cell r="F3432">
            <v>499</v>
          </cell>
          <cell r="G3432" t="str">
            <v>Административни трансфери из буџета - Средства резерве</v>
          </cell>
          <cell r="J3432">
            <v>0</v>
          </cell>
        </row>
        <row r="3433">
          <cell r="F3433">
            <v>511</v>
          </cell>
          <cell r="G3433" t="str">
            <v>Зграде и грађевински објекти</v>
          </cell>
          <cell r="J3433">
            <v>0</v>
          </cell>
        </row>
        <row r="3434">
          <cell r="F3434">
            <v>512</v>
          </cell>
          <cell r="G3434" t="str">
            <v>Машине и опрема</v>
          </cell>
          <cell r="J3434">
            <v>0</v>
          </cell>
        </row>
        <row r="3435">
          <cell r="F3435">
            <v>513</v>
          </cell>
          <cell r="G3435" t="str">
            <v>Остале некретнине и опрема</v>
          </cell>
          <cell r="J3435">
            <v>0</v>
          </cell>
        </row>
        <row r="3436">
          <cell r="F3436">
            <v>514</v>
          </cell>
          <cell r="G3436" t="str">
            <v>Култивисана имовина</v>
          </cell>
          <cell r="J3436">
            <v>0</v>
          </cell>
        </row>
        <row r="3437">
          <cell r="F3437">
            <v>515</v>
          </cell>
          <cell r="G3437" t="str">
            <v>Нематеријална имовина</v>
          </cell>
          <cell r="J3437">
            <v>0</v>
          </cell>
        </row>
        <row r="3438">
          <cell r="F3438">
            <v>521</v>
          </cell>
          <cell r="G3438" t="str">
            <v>Робне резерве</v>
          </cell>
          <cell r="J3438">
            <v>0</v>
          </cell>
        </row>
        <row r="3439">
          <cell r="F3439">
            <v>522</v>
          </cell>
          <cell r="G3439" t="str">
            <v>Залихе производње</v>
          </cell>
          <cell r="J3439">
            <v>0</v>
          </cell>
        </row>
        <row r="3440">
          <cell r="F3440">
            <v>523</v>
          </cell>
          <cell r="G3440" t="str">
            <v>Залихе робе за даљу продају</v>
          </cell>
          <cell r="J3440">
            <v>0</v>
          </cell>
        </row>
        <row r="3441">
          <cell r="F3441">
            <v>531</v>
          </cell>
          <cell r="G3441" t="str">
            <v>Драгоцености</v>
          </cell>
          <cell r="J3441">
            <v>0</v>
          </cell>
        </row>
        <row r="3442">
          <cell r="F3442">
            <v>541</v>
          </cell>
          <cell r="G3442" t="str">
            <v>Земљиште</v>
          </cell>
          <cell r="J3442">
            <v>0</v>
          </cell>
        </row>
        <row r="3443">
          <cell r="F3443">
            <v>542</v>
          </cell>
          <cell r="G3443" t="str">
            <v>Рудна богатства</v>
          </cell>
          <cell r="J3443">
            <v>0</v>
          </cell>
        </row>
        <row r="3444">
          <cell r="F3444">
            <v>543</v>
          </cell>
          <cell r="G3444" t="str">
            <v>Шуме и воде</v>
          </cell>
          <cell r="J3444">
            <v>0</v>
          </cell>
        </row>
        <row r="3445">
          <cell r="F3445">
            <v>551</v>
          </cell>
          <cell r="G3445" t="str">
            <v>Нефинансијска имовина која се финансира из средстава за реализацију националног инвестиционог плана</v>
          </cell>
          <cell r="J3445">
            <v>0</v>
          </cell>
        </row>
        <row r="3446">
          <cell r="F3446">
            <v>611</v>
          </cell>
          <cell r="G3446" t="str">
            <v>Отплата главнице домаћим кредиторима</v>
          </cell>
          <cell r="J3446">
            <v>0</v>
          </cell>
        </row>
        <row r="3447">
          <cell r="F3447">
            <v>620</v>
          </cell>
          <cell r="G3447" t="str">
            <v>Набавка финансијске имовине</v>
          </cell>
          <cell r="J3447">
            <v>0</v>
          </cell>
        </row>
        <row r="3448">
          <cell r="G3448" t="str">
            <v>Извори финансирања за функцију 421:</v>
          </cell>
        </row>
        <row r="3449">
          <cell r="F3449" t="str">
            <v>01</v>
          </cell>
          <cell r="G3449" t="str">
            <v>Приходи из буџета</v>
          </cell>
          <cell r="H3449">
            <v>0</v>
          </cell>
          <cell r="J3449">
            <v>0</v>
          </cell>
        </row>
        <row r="3450">
          <cell r="F3450" t="str">
            <v>02</v>
          </cell>
          <cell r="G3450" t="str">
            <v>Трансфери између корисника на истом нивоу</v>
          </cell>
          <cell r="J3450">
            <v>0</v>
          </cell>
        </row>
        <row r="3451">
          <cell r="F3451" t="str">
            <v>03</v>
          </cell>
          <cell r="G3451" t="str">
            <v>Социјални доприноси</v>
          </cell>
          <cell r="J3451">
            <v>0</v>
          </cell>
        </row>
        <row r="3452">
          <cell r="F3452" t="str">
            <v>04</v>
          </cell>
          <cell r="G3452" t="str">
            <v>Сопствени приходи буџетских корисника</v>
          </cell>
          <cell r="J3452">
            <v>0</v>
          </cell>
        </row>
        <row r="3453">
          <cell r="F3453" t="str">
            <v>05</v>
          </cell>
          <cell r="G3453" t="str">
            <v>Донације од иностраних земаља</v>
          </cell>
          <cell r="J3453">
            <v>0</v>
          </cell>
        </row>
        <row r="3454">
          <cell r="F3454" t="str">
            <v>06</v>
          </cell>
          <cell r="G3454" t="str">
            <v>Донације од међународних организација</v>
          </cell>
          <cell r="J3454">
            <v>0</v>
          </cell>
        </row>
        <row r="3455">
          <cell r="F3455" t="str">
            <v>07</v>
          </cell>
          <cell r="G3455" t="str">
            <v>Донације од осталих нивоа власти</v>
          </cell>
          <cell r="J3455">
            <v>0</v>
          </cell>
        </row>
        <row r="3456">
          <cell r="F3456" t="str">
            <v>08</v>
          </cell>
          <cell r="G3456" t="str">
            <v>Донације од невладиних организација и појединаца</v>
          </cell>
          <cell r="J3456">
            <v>0</v>
          </cell>
        </row>
        <row r="3457">
          <cell r="F3457" t="str">
            <v>09</v>
          </cell>
          <cell r="G3457" t="str">
            <v>Примања од продаје нефинансијске имовине</v>
          </cell>
          <cell r="J3457">
            <v>0</v>
          </cell>
        </row>
        <row r="3458">
          <cell r="F3458" t="str">
            <v>10</v>
          </cell>
          <cell r="G3458" t="str">
            <v>Примања од домаћих задуживања</v>
          </cell>
          <cell r="J3458">
            <v>0</v>
          </cell>
        </row>
        <row r="3459">
          <cell r="F3459" t="str">
            <v>11</v>
          </cell>
          <cell r="G3459" t="str">
            <v>Примања од иностраних задуживања</v>
          </cell>
          <cell r="J3459">
            <v>0</v>
          </cell>
        </row>
        <row r="3460">
          <cell r="F3460" t="str">
            <v>12</v>
          </cell>
          <cell r="G3460" t="str">
            <v>Примања од отплате датих кредита и продаје финансијске имовине</v>
          </cell>
          <cell r="J3460">
            <v>0</v>
          </cell>
        </row>
        <row r="3461">
          <cell r="F3461" t="str">
            <v>13</v>
          </cell>
          <cell r="G3461" t="str">
            <v>Нераспоређени вишак прихода из ранијих година</v>
          </cell>
          <cell r="J3461">
            <v>0</v>
          </cell>
        </row>
        <row r="3462">
          <cell r="F3462" t="str">
            <v>14</v>
          </cell>
          <cell r="G3462" t="str">
            <v>Неутрошена средства од приватизације из претходних година</v>
          </cell>
          <cell r="J3462">
            <v>0</v>
          </cell>
        </row>
        <row r="3463">
          <cell r="F3463" t="str">
            <v>15</v>
          </cell>
          <cell r="G3463" t="str">
            <v>Неутрошена средства донација из претходних година</v>
          </cell>
          <cell r="J3463">
            <v>0</v>
          </cell>
        </row>
        <row r="3464">
          <cell r="F3464" t="str">
            <v>16</v>
          </cell>
          <cell r="G3464" t="str">
            <v>Родитељски динар за ваннаставне активности</v>
          </cell>
          <cell r="J3464">
            <v>0</v>
          </cell>
        </row>
        <row r="3465">
          <cell r="G3465" t="str">
            <v>Функција 421:</v>
          </cell>
          <cell r="H3465">
            <v>0</v>
          </cell>
          <cell r="I3465">
            <v>0</v>
          </cell>
          <cell r="J3465">
            <v>0</v>
          </cell>
        </row>
        <row r="3466">
          <cell r="G3466" t="str">
            <v>Извори финансирања за Програмску активност 0101-0002:</v>
          </cell>
        </row>
        <row r="3467">
          <cell r="F3467" t="str">
            <v>01</v>
          </cell>
          <cell r="G3467" t="str">
            <v>Приходи из буџета</v>
          </cell>
          <cell r="H3467">
            <v>0</v>
          </cell>
          <cell r="J3467">
            <v>0</v>
          </cell>
        </row>
        <row r="3468">
          <cell r="F3468" t="str">
            <v>02</v>
          </cell>
          <cell r="G3468" t="str">
            <v>Трансфери између корисника на истом нивоу</v>
          </cell>
          <cell r="J3468">
            <v>0</v>
          </cell>
        </row>
        <row r="3469">
          <cell r="F3469" t="str">
            <v>03</v>
          </cell>
          <cell r="G3469" t="str">
            <v>Социјални доприноси</v>
          </cell>
          <cell r="J3469">
            <v>0</v>
          </cell>
        </row>
        <row r="3470">
          <cell r="F3470" t="str">
            <v>04</v>
          </cell>
          <cell r="G3470" t="str">
            <v>Сопствени приходи буџетских корисника</v>
          </cell>
          <cell r="J3470">
            <v>0</v>
          </cell>
        </row>
        <row r="3471">
          <cell r="F3471" t="str">
            <v>05</v>
          </cell>
          <cell r="G3471" t="str">
            <v>Донације од иностраних земаља</v>
          </cell>
          <cell r="J3471">
            <v>0</v>
          </cell>
        </row>
        <row r="3472">
          <cell r="F3472" t="str">
            <v>06</v>
          </cell>
          <cell r="G3472" t="str">
            <v>Донације од међународних организација</v>
          </cell>
          <cell r="J3472">
            <v>0</v>
          </cell>
        </row>
        <row r="3473">
          <cell r="F3473" t="str">
            <v>07</v>
          </cell>
          <cell r="G3473" t="str">
            <v>Донације од осталих нивоа власти</v>
          </cell>
          <cell r="J3473">
            <v>0</v>
          </cell>
        </row>
        <row r="3474">
          <cell r="F3474" t="str">
            <v>08</v>
          </cell>
          <cell r="G3474" t="str">
            <v>Донације од невладиних организација и појединаца</v>
          </cell>
          <cell r="J3474">
            <v>0</v>
          </cell>
        </row>
        <row r="3475">
          <cell r="F3475" t="str">
            <v>09</v>
          </cell>
          <cell r="G3475" t="str">
            <v>Примања од продаје нефинансијске имовине</v>
          </cell>
          <cell r="J3475">
            <v>0</v>
          </cell>
        </row>
        <row r="3476">
          <cell r="F3476" t="str">
            <v>10</v>
          </cell>
          <cell r="G3476" t="str">
            <v>Примања од домаћих задуживања</v>
          </cell>
          <cell r="J3476">
            <v>0</v>
          </cell>
        </row>
        <row r="3477">
          <cell r="F3477" t="str">
            <v>11</v>
          </cell>
          <cell r="G3477" t="str">
            <v>Примања од иностраних задуживања</v>
          </cell>
          <cell r="J3477">
            <v>0</v>
          </cell>
        </row>
        <row r="3478">
          <cell r="F3478" t="str">
            <v>12</v>
          </cell>
          <cell r="G3478" t="str">
            <v>Примања од отплате датих кредита и продаје финансијске имовине</v>
          </cell>
          <cell r="J3478">
            <v>0</v>
          </cell>
        </row>
        <row r="3479">
          <cell r="F3479" t="str">
            <v>13</v>
          </cell>
          <cell r="G3479" t="str">
            <v>Нераспоређени вишак прихода из ранијих година</v>
          </cell>
          <cell r="J3479">
            <v>0</v>
          </cell>
        </row>
        <row r="3480">
          <cell r="F3480" t="str">
            <v>14</v>
          </cell>
          <cell r="G3480" t="str">
            <v>Неутрошена средства од приватизације из претходних година</v>
          </cell>
          <cell r="J3480">
            <v>0</v>
          </cell>
        </row>
        <row r="3481">
          <cell r="F3481" t="str">
            <v>15</v>
          </cell>
          <cell r="G3481" t="str">
            <v>Неутрошена средства донација из претходних година</v>
          </cell>
          <cell r="J3481">
            <v>0</v>
          </cell>
        </row>
        <row r="3482">
          <cell r="F3482" t="str">
            <v>16</v>
          </cell>
          <cell r="G3482" t="str">
            <v>Родитељски динар за ваннаставне активности</v>
          </cell>
          <cell r="J3482">
            <v>0</v>
          </cell>
        </row>
        <row r="3483">
          <cell r="G3483" t="str">
            <v>Свега за Програмску активност 0101-0002:</v>
          </cell>
          <cell r="H3483">
            <v>0</v>
          </cell>
          <cell r="I3483">
            <v>0</v>
          </cell>
          <cell r="J3483">
            <v>0</v>
          </cell>
        </row>
        <row r="3485">
          <cell r="C3485" t="str">
            <v>0101-П1</v>
          </cell>
          <cell r="G3485" t="str">
            <v xml:space="preserve">Набавка стеоних јуница </v>
          </cell>
        </row>
        <row r="3486">
          <cell r="D3486">
            <v>421</v>
          </cell>
          <cell r="G3486" t="str">
            <v>Пољопривреда</v>
          </cell>
        </row>
        <row r="3487">
          <cell r="F3487">
            <v>411</v>
          </cell>
          <cell r="G3487" t="str">
            <v>Плате, додаци и накнаде запослених (зараде)</v>
          </cell>
          <cell r="J3487">
            <v>0</v>
          </cell>
        </row>
        <row r="3488">
          <cell r="F3488">
            <v>412</v>
          </cell>
          <cell r="G3488" t="str">
            <v>Социјални доприноси на терет послодавца</v>
          </cell>
          <cell r="J3488">
            <v>0</v>
          </cell>
        </row>
        <row r="3489">
          <cell r="F3489">
            <v>413</v>
          </cell>
          <cell r="G3489" t="str">
            <v>Накнаде у натури</v>
          </cell>
          <cell r="J3489">
            <v>0</v>
          </cell>
        </row>
        <row r="3490">
          <cell r="F3490">
            <v>414</v>
          </cell>
          <cell r="G3490" t="str">
            <v>Социјална давања запосленима</v>
          </cell>
          <cell r="J3490">
            <v>0</v>
          </cell>
        </row>
        <row r="3491">
          <cell r="F3491">
            <v>415</v>
          </cell>
          <cell r="G3491" t="str">
            <v>Накнаде трошкова за запослене</v>
          </cell>
          <cell r="J3491">
            <v>0</v>
          </cell>
        </row>
        <row r="3492">
          <cell r="F3492">
            <v>416</v>
          </cell>
          <cell r="G3492" t="str">
            <v>Награде запосленима и остали посебни расходи</v>
          </cell>
          <cell r="J3492">
            <v>0</v>
          </cell>
        </row>
        <row r="3493">
          <cell r="F3493">
            <v>417</v>
          </cell>
          <cell r="G3493" t="str">
            <v>Посланички додатак</v>
          </cell>
          <cell r="J3493">
            <v>0</v>
          </cell>
        </row>
        <row r="3494">
          <cell r="F3494">
            <v>418</v>
          </cell>
          <cell r="G3494" t="str">
            <v>Судијски додатак.</v>
          </cell>
          <cell r="J3494">
            <v>0</v>
          </cell>
        </row>
        <row r="3495">
          <cell r="F3495">
            <v>421</v>
          </cell>
          <cell r="G3495" t="str">
            <v>Стални трошкови</v>
          </cell>
          <cell r="J3495">
            <v>0</v>
          </cell>
        </row>
        <row r="3496">
          <cell r="F3496">
            <v>422</v>
          </cell>
          <cell r="G3496" t="str">
            <v>Трошкови путовања</v>
          </cell>
          <cell r="J3496">
            <v>0</v>
          </cell>
        </row>
        <row r="3497">
          <cell r="F3497">
            <v>423</v>
          </cell>
          <cell r="G3497" t="str">
            <v>Услуге по уговору</v>
          </cell>
          <cell r="J3497">
            <v>0</v>
          </cell>
        </row>
        <row r="3498">
          <cell r="F3498">
            <v>424</v>
          </cell>
          <cell r="G3498" t="str">
            <v>Специјализоване услуге</v>
          </cell>
          <cell r="J3498">
            <v>0</v>
          </cell>
        </row>
        <row r="3499">
          <cell r="F3499">
            <v>425</v>
          </cell>
          <cell r="G3499" t="str">
            <v>Текуће поправке и одржавање</v>
          </cell>
          <cell r="J3499">
            <v>0</v>
          </cell>
        </row>
        <row r="3500">
          <cell r="F3500">
            <v>426</v>
          </cell>
          <cell r="G3500" t="str">
            <v>Материјал</v>
          </cell>
          <cell r="J3500">
            <v>0</v>
          </cell>
        </row>
        <row r="3501">
          <cell r="F3501">
            <v>431</v>
          </cell>
          <cell r="G3501" t="str">
            <v>Амортизација некретнина и опреме</v>
          </cell>
          <cell r="J3501">
            <v>0</v>
          </cell>
        </row>
        <row r="3502">
          <cell r="F3502">
            <v>432</v>
          </cell>
          <cell r="G3502" t="str">
            <v>Амортизација култивисане имовине</v>
          </cell>
          <cell r="J3502">
            <v>0</v>
          </cell>
        </row>
        <row r="3503">
          <cell r="F3503">
            <v>433</v>
          </cell>
          <cell r="G3503" t="str">
            <v>Употреба драгоцености</v>
          </cell>
          <cell r="J3503">
            <v>0</v>
          </cell>
        </row>
        <row r="3504">
          <cell r="F3504">
            <v>434</v>
          </cell>
          <cell r="G3504" t="str">
            <v>Употреба природне имовине</v>
          </cell>
          <cell r="J3504">
            <v>0</v>
          </cell>
        </row>
        <row r="3505">
          <cell r="F3505">
            <v>435</v>
          </cell>
          <cell r="G3505" t="str">
            <v>Амортизација нематеријалне имовине</v>
          </cell>
          <cell r="J3505">
            <v>0</v>
          </cell>
        </row>
        <row r="3506">
          <cell r="F3506">
            <v>441</v>
          </cell>
          <cell r="G3506" t="str">
            <v>Отплата домаћих камата</v>
          </cell>
          <cell r="J3506">
            <v>0</v>
          </cell>
        </row>
        <row r="3507">
          <cell r="F3507">
            <v>442</v>
          </cell>
          <cell r="G3507" t="str">
            <v>Отплата страних камата</v>
          </cell>
          <cell r="J3507">
            <v>0</v>
          </cell>
        </row>
        <row r="3508">
          <cell r="F3508">
            <v>443</v>
          </cell>
          <cell r="G3508" t="str">
            <v>Отплата камата по гаранцијама</v>
          </cell>
          <cell r="J3508">
            <v>0</v>
          </cell>
        </row>
        <row r="3509">
          <cell r="F3509">
            <v>444</v>
          </cell>
          <cell r="G3509" t="str">
            <v>Пратећи трошкови задуживања</v>
          </cell>
          <cell r="J3509">
            <v>0</v>
          </cell>
        </row>
        <row r="3510">
          <cell r="F3510">
            <v>4511</v>
          </cell>
          <cell r="G3510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510">
            <v>0</v>
          </cell>
        </row>
        <row r="3511">
          <cell r="F3511">
            <v>4512</v>
          </cell>
          <cell r="G3511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511">
            <v>0</v>
          </cell>
        </row>
        <row r="3512">
          <cell r="F3512">
            <v>452</v>
          </cell>
          <cell r="G3512" t="str">
            <v>Субвенције приватним финансијским институцијама</v>
          </cell>
          <cell r="J3512">
            <v>0</v>
          </cell>
        </row>
        <row r="3513">
          <cell r="F3513">
            <v>453</v>
          </cell>
          <cell r="G3513" t="str">
            <v>Субвенције јавним финансијским институцијама</v>
          </cell>
          <cell r="J3513">
            <v>0</v>
          </cell>
        </row>
        <row r="3514">
          <cell r="F3514">
            <v>454</v>
          </cell>
          <cell r="G3514" t="str">
            <v>Субвенције приватним предузећима</v>
          </cell>
          <cell r="J3514">
            <v>0</v>
          </cell>
        </row>
        <row r="3515">
          <cell r="F3515">
            <v>461</v>
          </cell>
          <cell r="G3515" t="str">
            <v>Донације страним владама</v>
          </cell>
          <cell r="J3515">
            <v>0</v>
          </cell>
        </row>
        <row r="3516">
          <cell r="F3516">
            <v>462</v>
          </cell>
          <cell r="G3516" t="str">
            <v>Донације и дотације међународним организацијама</v>
          </cell>
          <cell r="J3516">
            <v>0</v>
          </cell>
        </row>
        <row r="3517">
          <cell r="F3517">
            <v>4631</v>
          </cell>
          <cell r="G3517" t="str">
            <v>Текући трансфери осталим нивоима власти</v>
          </cell>
          <cell r="J3517">
            <v>0</v>
          </cell>
        </row>
        <row r="3518">
          <cell r="F3518">
            <v>4632</v>
          </cell>
          <cell r="G3518" t="str">
            <v>Капитални трансфери осталим нивоима власти</v>
          </cell>
          <cell r="J3518">
            <v>0</v>
          </cell>
        </row>
        <row r="3519">
          <cell r="F3519">
            <v>464</v>
          </cell>
          <cell r="G3519" t="str">
            <v>Дотације организацијама обавезног социјалног осигурања</v>
          </cell>
          <cell r="J3519">
            <v>0</v>
          </cell>
        </row>
        <row r="3520">
          <cell r="F3520">
            <v>465</v>
          </cell>
          <cell r="G3520" t="str">
            <v>Остале донације, дотације и трансфери</v>
          </cell>
          <cell r="J3520">
            <v>0</v>
          </cell>
        </row>
        <row r="3521">
          <cell r="F3521">
            <v>472</v>
          </cell>
          <cell r="G3521" t="str">
            <v>Накнаде за социјалну заштиту из буџета</v>
          </cell>
          <cell r="J3521">
            <v>0</v>
          </cell>
        </row>
        <row r="3522">
          <cell r="F3522">
            <v>481</v>
          </cell>
          <cell r="G3522" t="str">
            <v>Дотације невладиним организацијама</v>
          </cell>
          <cell r="J3522">
            <v>0</v>
          </cell>
        </row>
        <row r="3523">
          <cell r="F3523">
            <v>482</v>
          </cell>
          <cell r="G3523" t="str">
            <v>Порези, обавезне таксе, казне и пенали</v>
          </cell>
          <cell r="J3523">
            <v>0</v>
          </cell>
        </row>
        <row r="3524">
          <cell r="F3524">
            <v>483</v>
          </cell>
          <cell r="G3524" t="str">
            <v>Новчане казне и пенали по решењу судова</v>
          </cell>
          <cell r="J3524">
            <v>0</v>
          </cell>
        </row>
        <row r="3525">
          <cell r="F3525">
            <v>484</v>
          </cell>
          <cell r="G3525" t="str">
            <v>Накнада штете за повреде или штету насталу услед елементарних непогода или других природних узрока</v>
          </cell>
          <cell r="J3525">
            <v>0</v>
          </cell>
        </row>
        <row r="3526">
          <cell r="F3526">
            <v>485</v>
          </cell>
          <cell r="G3526" t="str">
            <v>Накнада штете за повреде или штету нанету од стране државних органа</v>
          </cell>
          <cell r="J3526">
            <v>0</v>
          </cell>
        </row>
        <row r="3527">
          <cell r="F3527">
            <v>489</v>
          </cell>
          <cell r="G3527" t="str">
            <v>Расходи који се финансирају из средстава за реализацију националног инвестиционог плана</v>
          </cell>
          <cell r="J3527">
            <v>0</v>
          </cell>
        </row>
        <row r="3528">
          <cell r="F3528">
            <v>494</v>
          </cell>
          <cell r="G3528" t="str">
            <v>Административни трансфери из буџета - Текући расходи</v>
          </cell>
          <cell r="J3528">
            <v>0</v>
          </cell>
        </row>
        <row r="3529">
          <cell r="F3529">
            <v>495</v>
          </cell>
          <cell r="G3529" t="str">
            <v>Административни трансфери из буџета - Издаци за нефинансијску имовину</v>
          </cell>
          <cell r="J3529">
            <v>0</v>
          </cell>
        </row>
        <row r="3530">
          <cell r="F3530">
            <v>496</v>
          </cell>
          <cell r="G3530" t="str">
            <v>Административни трансфери из буџета - Издаци за отплату главнице и набавку финансијске имовине</v>
          </cell>
          <cell r="J3530">
            <v>0</v>
          </cell>
        </row>
        <row r="3531">
          <cell r="F3531">
            <v>499</v>
          </cell>
          <cell r="G3531" t="str">
            <v>Административни трансфери из буџета - Средства резерве</v>
          </cell>
          <cell r="J3531">
            <v>0</v>
          </cell>
        </row>
        <row r="3532">
          <cell r="F3532">
            <v>511</v>
          </cell>
          <cell r="G3532" t="str">
            <v>Зграде и грађевински објекти</v>
          </cell>
          <cell r="J3532">
            <v>0</v>
          </cell>
        </row>
        <row r="3533">
          <cell r="F3533">
            <v>512</v>
          </cell>
          <cell r="G3533" t="str">
            <v>Машине и опрема</v>
          </cell>
          <cell r="J3533">
            <v>0</v>
          </cell>
        </row>
        <row r="3534">
          <cell r="F3534">
            <v>513</v>
          </cell>
          <cell r="G3534" t="str">
            <v>Остале некретнине и опрема</v>
          </cell>
          <cell r="J3534">
            <v>0</v>
          </cell>
        </row>
        <row r="3535">
          <cell r="F3535">
            <v>514</v>
          </cell>
          <cell r="G3535" t="str">
            <v>Култивисана имовина</v>
          </cell>
          <cell r="J3535">
            <v>0</v>
          </cell>
        </row>
        <row r="3536">
          <cell r="F3536">
            <v>515</v>
          </cell>
          <cell r="G3536" t="str">
            <v>Нематеријална имовина</v>
          </cell>
          <cell r="J3536">
            <v>0</v>
          </cell>
        </row>
        <row r="3537">
          <cell r="F3537">
            <v>521</v>
          </cell>
          <cell r="G3537" t="str">
            <v>Робне резерве</v>
          </cell>
          <cell r="J3537">
            <v>0</v>
          </cell>
        </row>
        <row r="3538">
          <cell r="F3538">
            <v>522</v>
          </cell>
          <cell r="G3538" t="str">
            <v>Залихе производње</v>
          </cell>
          <cell r="J3538">
            <v>0</v>
          </cell>
        </row>
        <row r="3539">
          <cell r="F3539">
            <v>523</v>
          </cell>
          <cell r="G3539" t="str">
            <v>Залихе робе за даљу продају</v>
          </cell>
          <cell r="J3539">
            <v>0</v>
          </cell>
        </row>
        <row r="3540">
          <cell r="F3540">
            <v>531</v>
          </cell>
          <cell r="G3540" t="str">
            <v>Драгоцености</v>
          </cell>
          <cell r="J3540">
            <v>0</v>
          </cell>
        </row>
        <row r="3541">
          <cell r="F3541">
            <v>541</v>
          </cell>
          <cell r="G3541" t="str">
            <v>Земљиште</v>
          </cell>
          <cell r="J3541">
            <v>0</v>
          </cell>
        </row>
        <row r="3542">
          <cell r="F3542">
            <v>542</v>
          </cell>
          <cell r="G3542" t="str">
            <v>Рудна богатства</v>
          </cell>
          <cell r="J3542">
            <v>0</v>
          </cell>
        </row>
        <row r="3543">
          <cell r="F3543">
            <v>543</v>
          </cell>
          <cell r="G3543" t="str">
            <v>Шуме и воде</v>
          </cell>
          <cell r="J3543">
            <v>0</v>
          </cell>
        </row>
        <row r="3544">
          <cell r="F3544">
            <v>551</v>
          </cell>
          <cell r="G3544" t="str">
            <v>Нефинансијска имовина која се финансира из средстава за реализацију националног инвестиционог плана</v>
          </cell>
          <cell r="J3544">
            <v>0</v>
          </cell>
        </row>
        <row r="3545">
          <cell r="F3545">
            <v>611</v>
          </cell>
          <cell r="G3545" t="str">
            <v>Отплата главнице домаћим кредиторима</v>
          </cell>
          <cell r="J3545">
            <v>0</v>
          </cell>
        </row>
        <row r="3546">
          <cell r="F3546">
            <v>620</v>
          </cell>
          <cell r="G3546" t="str">
            <v>Набавка финансијске имовине</v>
          </cell>
          <cell r="J3546">
            <v>0</v>
          </cell>
        </row>
        <row r="3547">
          <cell r="G3547" t="str">
            <v>Извори финансирања за функцију 421:</v>
          </cell>
        </row>
        <row r="3548">
          <cell r="F3548" t="str">
            <v>01</v>
          </cell>
          <cell r="G3548" t="str">
            <v>Приходи из буџета</v>
          </cell>
          <cell r="H3548">
            <v>0</v>
          </cell>
          <cell r="J3548">
            <v>0</v>
          </cell>
        </row>
        <row r="3549">
          <cell r="F3549" t="str">
            <v>02</v>
          </cell>
          <cell r="G3549" t="str">
            <v>Трансфери између корисника на истом нивоу</v>
          </cell>
          <cell r="J3549">
            <v>0</v>
          </cell>
        </row>
        <row r="3550">
          <cell r="F3550" t="str">
            <v>03</v>
          </cell>
          <cell r="G3550" t="str">
            <v>Социјални доприноси</v>
          </cell>
          <cell r="J3550">
            <v>0</v>
          </cell>
        </row>
        <row r="3551">
          <cell r="F3551" t="str">
            <v>04</v>
          </cell>
          <cell r="G3551" t="str">
            <v>Сопствени приходи буџетских корисника</v>
          </cell>
          <cell r="J3551">
            <v>0</v>
          </cell>
        </row>
        <row r="3552">
          <cell r="F3552" t="str">
            <v>05</v>
          </cell>
          <cell r="G3552" t="str">
            <v>Донације од иностраних земаља</v>
          </cell>
          <cell r="J3552">
            <v>0</v>
          </cell>
        </row>
        <row r="3553">
          <cell r="F3553" t="str">
            <v>06</v>
          </cell>
          <cell r="G3553" t="str">
            <v>Донације од међународних организација</v>
          </cell>
          <cell r="J3553">
            <v>0</v>
          </cell>
        </row>
        <row r="3554">
          <cell r="F3554" t="str">
            <v>07</v>
          </cell>
          <cell r="G3554" t="str">
            <v>Донације од осталих нивоа власти</v>
          </cell>
          <cell r="J3554">
            <v>0</v>
          </cell>
        </row>
        <row r="3555">
          <cell r="F3555" t="str">
            <v>08</v>
          </cell>
          <cell r="G3555" t="str">
            <v>Донације од невладиних организација и појединаца</v>
          </cell>
          <cell r="J3555">
            <v>0</v>
          </cell>
        </row>
        <row r="3556">
          <cell r="F3556" t="str">
            <v>09</v>
          </cell>
          <cell r="G3556" t="str">
            <v>Примања од продаје нефинансијске имовине</v>
          </cell>
          <cell r="J3556">
            <v>0</v>
          </cell>
        </row>
        <row r="3557">
          <cell r="F3557" t="str">
            <v>10</v>
          </cell>
          <cell r="G3557" t="str">
            <v>Примања од домаћих задуживања</v>
          </cell>
          <cell r="J3557">
            <v>0</v>
          </cell>
        </row>
        <row r="3558">
          <cell r="F3558" t="str">
            <v>11</v>
          </cell>
          <cell r="G3558" t="str">
            <v>Примања од иностраних задуживања</v>
          </cell>
          <cell r="J3558">
            <v>0</v>
          </cell>
        </row>
        <row r="3559">
          <cell r="F3559" t="str">
            <v>12</v>
          </cell>
          <cell r="G3559" t="str">
            <v>Примања од отплате датих кредита и продаје финансијске имовине</v>
          </cell>
          <cell r="J3559">
            <v>0</v>
          </cell>
        </row>
        <row r="3560">
          <cell r="F3560" t="str">
            <v>13</v>
          </cell>
          <cell r="G3560" t="str">
            <v>Нераспоређени вишак прихода из ранијих година</v>
          </cell>
          <cell r="J3560">
            <v>0</v>
          </cell>
        </row>
        <row r="3561">
          <cell r="F3561" t="str">
            <v>14</v>
          </cell>
          <cell r="G3561" t="str">
            <v>Неутрошена средства од приватизације из претходних година</v>
          </cell>
          <cell r="J3561">
            <v>0</v>
          </cell>
        </row>
        <row r="3562">
          <cell r="F3562" t="str">
            <v>15</v>
          </cell>
          <cell r="G3562" t="str">
            <v>Неутрошена средства донација из претходних година</v>
          </cell>
          <cell r="J3562">
            <v>0</v>
          </cell>
        </row>
        <row r="3563">
          <cell r="F3563" t="str">
            <v>16</v>
          </cell>
          <cell r="G3563" t="str">
            <v>Родитељски динар за ваннаставне активности</v>
          </cell>
          <cell r="J3563">
            <v>0</v>
          </cell>
        </row>
        <row r="3564">
          <cell r="G3564" t="str">
            <v>Функција 421:</v>
          </cell>
          <cell r="H3564">
            <v>0</v>
          </cell>
          <cell r="I3564">
            <v>0</v>
          </cell>
          <cell r="J3564">
            <v>0</v>
          </cell>
        </row>
        <row r="3565">
          <cell r="G3565" t="str">
            <v>Извори финансирања за Пројекат 0101-П1:</v>
          </cell>
        </row>
        <row r="3566">
          <cell r="F3566" t="str">
            <v>01</v>
          </cell>
          <cell r="G3566" t="str">
            <v>Приходи из буџета</v>
          </cell>
          <cell r="H3566">
            <v>0</v>
          </cell>
          <cell r="J3566">
            <v>0</v>
          </cell>
        </row>
        <row r="3567">
          <cell r="F3567" t="str">
            <v>02</v>
          </cell>
          <cell r="G3567" t="str">
            <v>Трансфери између корисника на истом нивоу</v>
          </cell>
          <cell r="J3567">
            <v>0</v>
          </cell>
        </row>
        <row r="3568">
          <cell r="F3568" t="str">
            <v>03</v>
          </cell>
          <cell r="G3568" t="str">
            <v>Социјални доприноси</v>
          </cell>
          <cell r="J3568">
            <v>0</v>
          </cell>
        </row>
        <row r="3569">
          <cell r="F3569" t="str">
            <v>04</v>
          </cell>
          <cell r="G3569" t="str">
            <v>Сопствени приходи буџетских корисника</v>
          </cell>
          <cell r="J3569">
            <v>0</v>
          </cell>
        </row>
        <row r="3570">
          <cell r="F3570" t="str">
            <v>05</v>
          </cell>
          <cell r="G3570" t="str">
            <v>Донације од иностраних земаља</v>
          </cell>
          <cell r="J3570">
            <v>0</v>
          </cell>
        </row>
        <row r="3571">
          <cell r="F3571" t="str">
            <v>06</v>
          </cell>
          <cell r="G3571" t="str">
            <v>Донације од међународних организација</v>
          </cell>
          <cell r="J3571">
            <v>0</v>
          </cell>
        </row>
        <row r="3572">
          <cell r="F3572" t="str">
            <v>07</v>
          </cell>
          <cell r="G3572" t="str">
            <v>Донације од осталих нивоа власти</v>
          </cell>
          <cell r="J3572">
            <v>0</v>
          </cell>
        </row>
        <row r="3573">
          <cell r="F3573" t="str">
            <v>08</v>
          </cell>
          <cell r="G3573" t="str">
            <v>Донације од невладиних организација и појединаца</v>
          </cell>
          <cell r="J3573">
            <v>0</v>
          </cell>
        </row>
        <row r="3574">
          <cell r="F3574" t="str">
            <v>09</v>
          </cell>
          <cell r="G3574" t="str">
            <v>Примања од продаје нефинансијске имовине</v>
          </cell>
          <cell r="J3574">
            <v>0</v>
          </cell>
        </row>
        <row r="3575">
          <cell r="F3575" t="str">
            <v>10</v>
          </cell>
          <cell r="G3575" t="str">
            <v>Примања од домаћих задуживања</v>
          </cell>
          <cell r="J3575">
            <v>0</v>
          </cell>
        </row>
        <row r="3576">
          <cell r="F3576" t="str">
            <v>11</v>
          </cell>
          <cell r="G3576" t="str">
            <v>Примања од иностраних задуживања</v>
          </cell>
          <cell r="J3576">
            <v>0</v>
          </cell>
        </row>
        <row r="3577">
          <cell r="F3577" t="str">
            <v>12</v>
          </cell>
          <cell r="G3577" t="str">
            <v>Примања од отплате датих кредита и продаје финансијске имовине</v>
          </cell>
          <cell r="J3577">
            <v>0</v>
          </cell>
        </row>
        <row r="3578">
          <cell r="F3578" t="str">
            <v>13</v>
          </cell>
          <cell r="G3578" t="str">
            <v>Нераспоређени вишак прихода из ранијих година</v>
          </cell>
          <cell r="J3578">
            <v>0</v>
          </cell>
        </row>
        <row r="3579">
          <cell r="F3579" t="str">
            <v>14</v>
          </cell>
          <cell r="G3579" t="str">
            <v>Неутрошена средства од приватизације из претходних година</v>
          </cell>
          <cell r="J3579">
            <v>0</v>
          </cell>
        </row>
        <row r="3580">
          <cell r="F3580" t="str">
            <v>15</v>
          </cell>
          <cell r="G3580" t="str">
            <v>Неутрошена средства донација из претходних година</v>
          </cell>
          <cell r="J3580">
            <v>0</v>
          </cell>
        </row>
        <row r="3581">
          <cell r="F3581" t="str">
            <v>16</v>
          </cell>
          <cell r="G3581" t="str">
            <v>Родитељски динар за ваннаставне активности</v>
          </cell>
          <cell r="J3581">
            <v>0</v>
          </cell>
        </row>
        <row r="3582">
          <cell r="G3582" t="str">
            <v>Свега за Пројекат 0101-П1:</v>
          </cell>
          <cell r="H3582">
            <v>0</v>
          </cell>
          <cell r="I3582">
            <v>0</v>
          </cell>
          <cell r="J3582">
            <v>0</v>
          </cell>
        </row>
        <row r="3584">
          <cell r="G3584" t="str">
            <v>Извори финансирања за Програм 5:</v>
          </cell>
        </row>
        <row r="3585">
          <cell r="F3585" t="str">
            <v>01</v>
          </cell>
          <cell r="G3585" t="str">
            <v>Приходи из буџета</v>
          </cell>
          <cell r="H3585">
            <v>0</v>
          </cell>
          <cell r="J3585">
            <v>0</v>
          </cell>
        </row>
        <row r="3586">
          <cell r="F3586" t="str">
            <v>02</v>
          </cell>
          <cell r="G3586" t="str">
            <v>Трансфери између корисника на истом нивоу</v>
          </cell>
          <cell r="J3586">
            <v>0</v>
          </cell>
        </row>
        <row r="3587">
          <cell r="F3587" t="str">
            <v>03</v>
          </cell>
          <cell r="G3587" t="str">
            <v>Социјални доприноси</v>
          </cell>
          <cell r="J3587">
            <v>0</v>
          </cell>
        </row>
        <row r="3588">
          <cell r="F3588" t="str">
            <v>04</v>
          </cell>
          <cell r="G3588" t="str">
            <v>Сопствени приходи буџетских корисника</v>
          </cell>
          <cell r="J3588">
            <v>0</v>
          </cell>
        </row>
        <row r="3589">
          <cell r="F3589" t="str">
            <v>05</v>
          </cell>
          <cell r="G3589" t="str">
            <v>Донације од иностраних земаља</v>
          </cell>
          <cell r="J3589">
            <v>0</v>
          </cell>
        </row>
        <row r="3590">
          <cell r="F3590" t="str">
            <v>06</v>
          </cell>
          <cell r="G3590" t="str">
            <v>Донације од међународних организација</v>
          </cell>
          <cell r="J3590">
            <v>0</v>
          </cell>
        </row>
        <row r="3591">
          <cell r="F3591" t="str">
            <v>07</v>
          </cell>
          <cell r="G3591" t="str">
            <v>Донације од осталих нивоа власти</v>
          </cell>
          <cell r="J3591">
            <v>0</v>
          </cell>
        </row>
        <row r="3592">
          <cell r="F3592" t="str">
            <v>08</v>
          </cell>
          <cell r="G3592" t="str">
            <v>Донације од невладиних организација и појединаца</v>
          </cell>
          <cell r="J3592">
            <v>0</v>
          </cell>
        </row>
        <row r="3593">
          <cell r="F3593" t="str">
            <v>09</v>
          </cell>
          <cell r="G3593" t="str">
            <v>Примања од продаје нефинансијске имовине</v>
          </cell>
          <cell r="J3593">
            <v>0</v>
          </cell>
        </row>
        <row r="3594">
          <cell r="F3594" t="str">
            <v>10</v>
          </cell>
          <cell r="G3594" t="str">
            <v>Примања од домаћих задуживања</v>
          </cell>
          <cell r="J3594">
            <v>0</v>
          </cell>
        </row>
        <row r="3595">
          <cell r="F3595" t="str">
            <v>11</v>
          </cell>
          <cell r="G3595" t="str">
            <v>Примања од иностраних задуживања</v>
          </cell>
          <cell r="J3595">
            <v>0</v>
          </cell>
        </row>
        <row r="3596">
          <cell r="F3596" t="str">
            <v>12</v>
          </cell>
          <cell r="G3596" t="str">
            <v>Примања од отплате датих кредита и продаје финансијске имовине</v>
          </cell>
          <cell r="J3596">
            <v>0</v>
          </cell>
        </row>
        <row r="3597">
          <cell r="F3597" t="str">
            <v>13</v>
          </cell>
          <cell r="G3597" t="str">
            <v>Нераспоређени вишак прихода из ранијих година</v>
          </cell>
          <cell r="J3597">
            <v>0</v>
          </cell>
        </row>
        <row r="3598">
          <cell r="F3598" t="str">
            <v>14</v>
          </cell>
          <cell r="G3598" t="str">
            <v>Неутрошена средства од приватизације из претходних година</v>
          </cell>
          <cell r="J3598">
            <v>0</v>
          </cell>
        </row>
        <row r="3599">
          <cell r="F3599" t="str">
            <v>15</v>
          </cell>
          <cell r="G3599" t="str">
            <v>Неутрошена средства донација из претходних година</v>
          </cell>
          <cell r="J3599">
            <v>0</v>
          </cell>
        </row>
        <row r="3600">
          <cell r="F3600" t="str">
            <v>16</v>
          </cell>
          <cell r="G3600" t="str">
            <v>Родитељски динар за ваннаставне активности</v>
          </cell>
          <cell r="J3600">
            <v>0</v>
          </cell>
        </row>
        <row r="3601">
          <cell r="G3601" t="str">
            <v>Свега за Програм 5:</v>
          </cell>
          <cell r="H3601">
            <v>0</v>
          </cell>
          <cell r="I3601">
            <v>0</v>
          </cell>
          <cell r="J3601">
            <v>0</v>
          </cell>
        </row>
        <row r="3603">
          <cell r="G3603" t="str">
            <v>Извори финансирања за Главу 4:</v>
          </cell>
        </row>
        <row r="3604">
          <cell r="F3604" t="str">
            <v>01</v>
          </cell>
          <cell r="G3604" t="str">
            <v>Приходи из буџета</v>
          </cell>
          <cell r="H3604">
            <v>0</v>
          </cell>
          <cell r="J3604">
            <v>0</v>
          </cell>
        </row>
        <row r="3605">
          <cell r="F3605" t="str">
            <v>02</v>
          </cell>
          <cell r="G3605" t="str">
            <v>Трансфери између корисника на истом нивоу</v>
          </cell>
          <cell r="J3605">
            <v>0</v>
          </cell>
        </row>
        <row r="3606">
          <cell r="F3606" t="str">
            <v>03</v>
          </cell>
          <cell r="G3606" t="str">
            <v>Социјални доприноси</v>
          </cell>
          <cell r="J3606">
            <v>0</v>
          </cell>
        </row>
        <row r="3607">
          <cell r="F3607" t="str">
            <v>04</v>
          </cell>
          <cell r="G3607" t="str">
            <v>Сопствени приходи буџетских корисника</v>
          </cell>
          <cell r="J3607">
            <v>0</v>
          </cell>
        </row>
        <row r="3608">
          <cell r="F3608" t="str">
            <v>05</v>
          </cell>
          <cell r="G3608" t="str">
            <v>Донације од иностраних земаља</v>
          </cell>
          <cell r="J3608">
            <v>0</v>
          </cell>
        </row>
        <row r="3609">
          <cell r="F3609" t="str">
            <v>06</v>
          </cell>
          <cell r="G3609" t="str">
            <v>Донације од међународних организација</v>
          </cell>
          <cell r="J3609">
            <v>0</v>
          </cell>
        </row>
        <row r="3610">
          <cell r="F3610" t="str">
            <v>07</v>
          </cell>
          <cell r="G3610" t="str">
            <v>Донације од осталих нивоа власти</v>
          </cell>
          <cell r="J3610">
            <v>0</v>
          </cell>
        </row>
        <row r="3611">
          <cell r="F3611" t="str">
            <v>08</v>
          </cell>
          <cell r="G3611" t="str">
            <v>Донације од невладиних организација и појединаца</v>
          </cell>
          <cell r="J3611">
            <v>0</v>
          </cell>
        </row>
        <row r="3612">
          <cell r="F3612" t="str">
            <v>09</v>
          </cell>
          <cell r="G3612" t="str">
            <v>Примања од продаје нефинансијске имовине</v>
          </cell>
          <cell r="J3612">
            <v>0</v>
          </cell>
        </row>
        <row r="3613">
          <cell r="F3613" t="str">
            <v>10</v>
          </cell>
          <cell r="G3613" t="str">
            <v>Примања од домаћих задуживања</v>
          </cell>
          <cell r="J3613">
            <v>0</v>
          </cell>
        </row>
        <row r="3614">
          <cell r="F3614" t="str">
            <v>11</v>
          </cell>
          <cell r="G3614" t="str">
            <v>Примања од иностраних задуживања</v>
          </cell>
          <cell r="J3614">
            <v>0</v>
          </cell>
        </row>
        <row r="3615">
          <cell r="F3615" t="str">
            <v>12</v>
          </cell>
          <cell r="G3615" t="str">
            <v>Примања од отплате датих кредита и продаје финансијске имовине</v>
          </cell>
          <cell r="J3615">
            <v>0</v>
          </cell>
        </row>
        <row r="3616">
          <cell r="F3616" t="str">
            <v>13</v>
          </cell>
          <cell r="G3616" t="str">
            <v>Нераспоређени вишак прихода из ранијих година</v>
          </cell>
          <cell r="J3616">
            <v>0</v>
          </cell>
        </row>
        <row r="3617">
          <cell r="F3617" t="str">
            <v>14</v>
          </cell>
          <cell r="G3617" t="str">
            <v>Неутрошена средства од приватизације из претходних година</v>
          </cell>
          <cell r="J3617">
            <v>0</v>
          </cell>
        </row>
        <row r="3618">
          <cell r="F3618" t="str">
            <v>15</v>
          </cell>
          <cell r="G3618" t="str">
            <v>Неутрошена средства донација из претходних година</v>
          </cell>
          <cell r="J3618">
            <v>0</v>
          </cell>
        </row>
        <row r="3619">
          <cell r="F3619" t="str">
            <v>16</v>
          </cell>
          <cell r="G3619" t="str">
            <v>Родитељски динар за ваннаставне активности</v>
          </cell>
          <cell r="J3619">
            <v>0</v>
          </cell>
        </row>
        <row r="3620">
          <cell r="G3620" t="str">
            <v>Свега за Главу 4:</v>
          </cell>
          <cell r="H3620">
            <v>0</v>
          </cell>
          <cell r="I3620">
            <v>0</v>
          </cell>
          <cell r="J3620">
            <v>0</v>
          </cell>
        </row>
        <row r="3623">
          <cell r="G3623" t="str">
            <v>РАЗВОЈНИ ФОНД</v>
          </cell>
        </row>
        <row r="3624">
          <cell r="C3624" t="str">
            <v>1101</v>
          </cell>
          <cell r="G3624" t="str">
            <v>ПРОГРАМ 1: ЛОКАЛНИ РАЗВОЈ И ПРОСТОРНО ПЛАНИРАЊЕ</v>
          </cell>
        </row>
        <row r="3625">
          <cell r="C3625" t="str">
            <v xml:space="preserve">1101-0001  </v>
          </cell>
          <cell r="G3625" t="str">
            <v>Стратешко, просторно и урбанистичко планирање</v>
          </cell>
        </row>
        <row r="3626">
          <cell r="D3626">
            <v>620</v>
          </cell>
          <cell r="G3626" t="str">
            <v>Развој заједнице</v>
          </cell>
        </row>
        <row r="3627">
          <cell r="F3627">
            <v>411</v>
          </cell>
          <cell r="G3627" t="str">
            <v>Плате, додаци и накнаде запослених (зараде)</v>
          </cell>
        </row>
        <row r="3628">
          <cell r="F3628">
            <v>412</v>
          </cell>
          <cell r="G3628" t="str">
            <v>Социјални доприноси на терет послодавца</v>
          </cell>
        </row>
        <row r="3629">
          <cell r="F3629">
            <v>422</v>
          </cell>
          <cell r="G3629" t="str">
            <v>Трошкови путовања</v>
          </cell>
        </row>
        <row r="3630">
          <cell r="F3630">
            <v>423</v>
          </cell>
          <cell r="G3630" t="str">
            <v>Услуге по уговору</v>
          </cell>
        </row>
        <row r="3631">
          <cell r="F3631">
            <v>424</v>
          </cell>
          <cell r="G3631" t="str">
            <v>Специјализоване услуге</v>
          </cell>
        </row>
        <row r="3632">
          <cell r="F3632">
            <v>425</v>
          </cell>
          <cell r="G3632" t="str">
            <v>Текуће поправке и одржавање</v>
          </cell>
        </row>
        <row r="3633">
          <cell r="F3633">
            <v>426</v>
          </cell>
          <cell r="G3633" t="str">
            <v>Материјал</v>
          </cell>
        </row>
        <row r="3634">
          <cell r="F3634">
            <v>482</v>
          </cell>
          <cell r="G3634" t="str">
            <v>Порези, обавезне таксе, казне и пенали</v>
          </cell>
        </row>
        <row r="3635">
          <cell r="F3635">
            <v>511</v>
          </cell>
          <cell r="G3635" t="str">
            <v>Зграде и грађевински објекти</v>
          </cell>
        </row>
        <row r="3636">
          <cell r="G3636" t="str">
            <v>Извори финансирања за функцију 620:</v>
          </cell>
        </row>
        <row r="3637">
          <cell r="F3637" t="str">
            <v>01</v>
          </cell>
          <cell r="G3637" t="str">
            <v>Приходи из буџета</v>
          </cell>
          <cell r="H3637">
            <v>0</v>
          </cell>
          <cell r="J3637">
            <v>0</v>
          </cell>
        </row>
        <row r="3638">
          <cell r="F3638" t="str">
            <v>02</v>
          </cell>
          <cell r="G3638" t="str">
            <v>Трансфери између корисника на истом нивоу</v>
          </cell>
          <cell r="J3638">
            <v>0</v>
          </cell>
        </row>
        <row r="3639">
          <cell r="F3639" t="str">
            <v>03</v>
          </cell>
          <cell r="G3639" t="str">
            <v>Социјални доприноси</v>
          </cell>
          <cell r="J3639">
            <v>0</v>
          </cell>
        </row>
        <row r="3640">
          <cell r="F3640" t="str">
            <v>04</v>
          </cell>
          <cell r="G3640" t="str">
            <v>Сопствени приходи буџетских корисника</v>
          </cell>
          <cell r="J3640">
            <v>0</v>
          </cell>
        </row>
        <row r="3641">
          <cell r="F3641" t="str">
            <v>05</v>
          </cell>
          <cell r="G3641" t="str">
            <v>Донације од иностраних земаља</v>
          </cell>
          <cell r="J3641">
            <v>0</v>
          </cell>
        </row>
        <row r="3642">
          <cell r="F3642" t="str">
            <v>06</v>
          </cell>
          <cell r="G3642" t="str">
            <v>Донације од међународних организација</v>
          </cell>
          <cell r="J3642">
            <v>0</v>
          </cell>
        </row>
        <row r="3643">
          <cell r="F3643" t="str">
            <v>07</v>
          </cell>
          <cell r="G3643" t="str">
            <v>Донације од осталих нивоа власти</v>
          </cell>
          <cell r="J3643">
            <v>0</v>
          </cell>
        </row>
        <row r="3644">
          <cell r="F3644" t="str">
            <v>08</v>
          </cell>
          <cell r="G3644" t="str">
            <v>Донације од невладиних организација и појединаца</v>
          </cell>
          <cell r="J3644">
            <v>0</v>
          </cell>
        </row>
        <row r="3645">
          <cell r="F3645" t="str">
            <v>09</v>
          </cell>
          <cell r="G3645" t="str">
            <v>Примања од продаје нефинансијске имовине</v>
          </cell>
          <cell r="J3645">
            <v>0</v>
          </cell>
        </row>
        <row r="3646">
          <cell r="F3646" t="str">
            <v>10</v>
          </cell>
          <cell r="G3646" t="str">
            <v>Примања од домаћих задуживања</v>
          </cell>
          <cell r="J3646">
            <v>0</v>
          </cell>
        </row>
        <row r="3647">
          <cell r="F3647" t="str">
            <v>11</v>
          </cell>
          <cell r="G3647" t="str">
            <v>Примања од иностраних задуживања</v>
          </cell>
          <cell r="J3647">
            <v>0</v>
          </cell>
        </row>
        <row r="3648">
          <cell r="F3648" t="str">
            <v>12</v>
          </cell>
          <cell r="G3648" t="str">
            <v>Примања од отплате датих кредита и продаје финансијске имовине</v>
          </cell>
          <cell r="J3648">
            <v>0</v>
          </cell>
        </row>
        <row r="3649">
          <cell r="F3649" t="str">
            <v>13</v>
          </cell>
          <cell r="G3649" t="str">
            <v>Нераспоређени вишак прихода из ранијих година</v>
          </cell>
          <cell r="J3649">
            <v>0</v>
          </cell>
        </row>
        <row r="3650">
          <cell r="F3650" t="str">
            <v>14</v>
          </cell>
          <cell r="G3650" t="str">
            <v>Неутрошена средства од приватизације из претходних година</v>
          </cell>
          <cell r="J3650">
            <v>0</v>
          </cell>
        </row>
        <row r="3651">
          <cell r="F3651" t="str">
            <v>15</v>
          </cell>
          <cell r="G3651" t="str">
            <v>Неутрошена средства донација из претходних година</v>
          </cell>
          <cell r="J3651">
            <v>0</v>
          </cell>
        </row>
        <row r="3652">
          <cell r="F3652" t="str">
            <v>16</v>
          </cell>
          <cell r="G3652" t="str">
            <v>Родитељски динар за ваннаставне активности</v>
          </cell>
          <cell r="J3652">
            <v>0</v>
          </cell>
        </row>
        <row r="3653">
          <cell r="G3653" t="str">
            <v>Функција 620:</v>
          </cell>
          <cell r="H3653">
            <v>0</v>
          </cell>
          <cell r="I3653">
            <v>0</v>
          </cell>
          <cell r="J3653">
            <v>0</v>
          </cell>
        </row>
        <row r="3654">
          <cell r="G3654" t="str">
            <v>Извори финансирања за програмску активност 1101-0001:</v>
          </cell>
        </row>
        <row r="3655">
          <cell r="F3655" t="str">
            <v>01</v>
          </cell>
          <cell r="G3655" t="str">
            <v>Приходи из буџета</v>
          </cell>
          <cell r="H3655">
            <v>0</v>
          </cell>
          <cell r="J3655">
            <v>0</v>
          </cell>
        </row>
        <row r="3656">
          <cell r="F3656" t="str">
            <v>02</v>
          </cell>
          <cell r="G3656" t="str">
            <v>Трансфери између корисника на истом нивоу</v>
          </cell>
          <cell r="J3656">
            <v>0</v>
          </cell>
        </row>
        <row r="3657">
          <cell r="F3657" t="str">
            <v>03</v>
          </cell>
          <cell r="G3657" t="str">
            <v>Социјални доприноси</v>
          </cell>
          <cell r="J3657">
            <v>0</v>
          </cell>
        </row>
        <row r="3658">
          <cell r="F3658" t="str">
            <v>04</v>
          </cell>
          <cell r="G3658" t="str">
            <v>Сопствени приходи буџетских корисника</v>
          </cell>
          <cell r="J3658">
            <v>0</v>
          </cell>
        </row>
        <row r="3659">
          <cell r="F3659" t="str">
            <v>05</v>
          </cell>
          <cell r="G3659" t="str">
            <v>Донације од иностраних земаља</v>
          </cell>
          <cell r="J3659">
            <v>0</v>
          </cell>
        </row>
        <row r="3660">
          <cell r="F3660" t="str">
            <v>06</v>
          </cell>
          <cell r="G3660" t="str">
            <v>Донације од међународних организација</v>
          </cell>
          <cell r="J3660">
            <v>0</v>
          </cell>
        </row>
        <row r="3661">
          <cell r="F3661" t="str">
            <v>07</v>
          </cell>
          <cell r="G3661" t="str">
            <v>Донације од осталих нивоа власти</v>
          </cell>
          <cell r="J3661">
            <v>0</v>
          </cell>
        </row>
        <row r="3662">
          <cell r="F3662" t="str">
            <v>08</v>
          </cell>
          <cell r="G3662" t="str">
            <v>Донације од невладиних организација и појединаца</v>
          </cell>
          <cell r="J3662">
            <v>0</v>
          </cell>
        </row>
        <row r="3663">
          <cell r="F3663" t="str">
            <v>09</v>
          </cell>
          <cell r="G3663" t="str">
            <v>Примања од продаје нефинансијске имовине</v>
          </cell>
          <cell r="J3663">
            <v>0</v>
          </cell>
        </row>
        <row r="3664">
          <cell r="F3664" t="str">
            <v>10</v>
          </cell>
          <cell r="G3664" t="str">
            <v>Примања од домаћих задуживања</v>
          </cell>
          <cell r="J3664">
            <v>0</v>
          </cell>
        </row>
        <row r="3665">
          <cell r="F3665" t="str">
            <v>11</v>
          </cell>
          <cell r="G3665" t="str">
            <v>Примања од иностраних задуживања</v>
          </cell>
          <cell r="J3665">
            <v>0</v>
          </cell>
        </row>
        <row r="3666">
          <cell r="F3666" t="str">
            <v>12</v>
          </cell>
          <cell r="G3666" t="str">
            <v>Примања од отплате датих кредита и продаје финансијске имовине</v>
          </cell>
          <cell r="J3666">
            <v>0</v>
          </cell>
        </row>
        <row r="3667">
          <cell r="F3667" t="str">
            <v>13</v>
          </cell>
          <cell r="G3667" t="str">
            <v>Нераспоређени вишак прихода из ранијих година</v>
          </cell>
          <cell r="J3667">
            <v>0</v>
          </cell>
        </row>
        <row r="3668">
          <cell r="F3668" t="str">
            <v>14</v>
          </cell>
          <cell r="G3668" t="str">
            <v>Неутрошена средства од приватизације из претходних година</v>
          </cell>
          <cell r="J3668">
            <v>0</v>
          </cell>
        </row>
        <row r="3669">
          <cell r="F3669" t="str">
            <v>15</v>
          </cell>
          <cell r="G3669" t="str">
            <v>Неутрошена средства донација из претходних година</v>
          </cell>
          <cell r="J3669">
            <v>0</v>
          </cell>
        </row>
        <row r="3670">
          <cell r="F3670" t="str">
            <v>16</v>
          </cell>
          <cell r="G3670" t="str">
            <v>Родитељски динар за ваннаставне активности</v>
          </cell>
          <cell r="J3670">
            <v>0</v>
          </cell>
        </row>
        <row r="3671">
          <cell r="G3671" t="str">
            <v>Свега за програмску активност 1101-0001:</v>
          </cell>
          <cell r="H3671">
            <v>0</v>
          </cell>
          <cell r="I3671">
            <v>0</v>
          </cell>
          <cell r="J3671">
            <v>0</v>
          </cell>
        </row>
        <row r="3673">
          <cell r="C3673" t="str">
            <v xml:space="preserve">1101-0002 </v>
          </cell>
          <cell r="G3673" t="str">
            <v xml:space="preserve">Уређивање грађевинског земљишта </v>
          </cell>
        </row>
        <row r="3674">
          <cell r="D3674">
            <v>620</v>
          </cell>
          <cell r="G3674" t="str">
            <v>Развој заједнице</v>
          </cell>
        </row>
        <row r="3675">
          <cell r="F3675">
            <v>411</v>
          </cell>
          <cell r="G3675" t="str">
            <v>Плате, додаци и накнаде запослених (зараде)</v>
          </cell>
        </row>
        <row r="3676">
          <cell r="F3676">
            <v>412</v>
          </cell>
          <cell r="G3676" t="str">
            <v>Социјални доприноси на терет послодавца</v>
          </cell>
        </row>
        <row r="3677">
          <cell r="F3677">
            <v>422</v>
          </cell>
          <cell r="G3677" t="str">
            <v>Трошкови путовања</v>
          </cell>
        </row>
        <row r="3678">
          <cell r="F3678">
            <v>423</v>
          </cell>
          <cell r="G3678" t="str">
            <v>Услуге по уговору</v>
          </cell>
        </row>
        <row r="3679">
          <cell r="F3679">
            <v>424</v>
          </cell>
          <cell r="G3679" t="str">
            <v>Специјализоване услуге</v>
          </cell>
        </row>
        <row r="3680">
          <cell r="F3680">
            <v>425</v>
          </cell>
          <cell r="G3680" t="str">
            <v>Текуће поправке и одржавање</v>
          </cell>
        </row>
        <row r="3681">
          <cell r="F3681">
            <v>426</v>
          </cell>
          <cell r="G3681" t="str">
            <v>Материјал</v>
          </cell>
        </row>
        <row r="3682">
          <cell r="F3682">
            <v>482</v>
          </cell>
          <cell r="G3682" t="str">
            <v>Порези, обавезне таксе, казне и пенали</v>
          </cell>
        </row>
        <row r="3683">
          <cell r="F3683">
            <v>511</v>
          </cell>
          <cell r="G3683" t="str">
            <v>Зграде и грађевински објекти</v>
          </cell>
        </row>
        <row r="3684">
          <cell r="F3684">
            <v>541</v>
          </cell>
          <cell r="G3684" t="str">
            <v>Земљиште</v>
          </cell>
        </row>
        <row r="3685">
          <cell r="G3685" t="str">
            <v>Извори финансирања за функцију 620:</v>
          </cell>
        </row>
        <row r="3686">
          <cell r="F3686" t="str">
            <v>01</v>
          </cell>
          <cell r="G3686" t="str">
            <v>Приходи из буџета</v>
          </cell>
          <cell r="H3686">
            <v>0</v>
          </cell>
          <cell r="J3686">
            <v>0</v>
          </cell>
        </row>
        <row r="3687">
          <cell r="F3687" t="str">
            <v>02</v>
          </cell>
          <cell r="G3687" t="str">
            <v>Трансфери између корисника на истом нивоу</v>
          </cell>
          <cell r="J3687">
            <v>0</v>
          </cell>
        </row>
        <row r="3688">
          <cell r="F3688" t="str">
            <v>03</v>
          </cell>
          <cell r="G3688" t="str">
            <v>Социјални доприноси</v>
          </cell>
          <cell r="J3688">
            <v>0</v>
          </cell>
        </row>
        <row r="3689">
          <cell r="F3689" t="str">
            <v>04</v>
          </cell>
          <cell r="G3689" t="str">
            <v>Сопствени приходи буџетских корисника</v>
          </cell>
          <cell r="J3689">
            <v>0</v>
          </cell>
        </row>
        <row r="3690">
          <cell r="F3690" t="str">
            <v>05</v>
          </cell>
          <cell r="G3690" t="str">
            <v>Донације од иностраних земаља</v>
          </cell>
          <cell r="J3690">
            <v>0</v>
          </cell>
        </row>
        <row r="3691">
          <cell r="F3691" t="str">
            <v>06</v>
          </cell>
          <cell r="G3691" t="str">
            <v>Донације од међународних организација</v>
          </cell>
          <cell r="J3691">
            <v>0</v>
          </cell>
        </row>
        <row r="3692">
          <cell r="F3692" t="str">
            <v>07</v>
          </cell>
          <cell r="G3692" t="str">
            <v>Донације од осталих нивоа власти</v>
          </cell>
          <cell r="J3692">
            <v>0</v>
          </cell>
        </row>
        <row r="3693">
          <cell r="F3693" t="str">
            <v>08</v>
          </cell>
          <cell r="G3693" t="str">
            <v>Донације од невладиних организација и појединаца</v>
          </cell>
          <cell r="J3693">
            <v>0</v>
          </cell>
        </row>
        <row r="3694">
          <cell r="F3694" t="str">
            <v>09</v>
          </cell>
          <cell r="G3694" t="str">
            <v>Примања од продаје нефинансијске имовине</v>
          </cell>
          <cell r="J3694">
            <v>0</v>
          </cell>
        </row>
        <row r="3695">
          <cell r="F3695" t="str">
            <v>10</v>
          </cell>
          <cell r="G3695" t="str">
            <v>Примања од домаћих задуживања</v>
          </cell>
          <cell r="J3695">
            <v>0</v>
          </cell>
        </row>
        <row r="3696">
          <cell r="F3696" t="str">
            <v>11</v>
          </cell>
          <cell r="G3696" t="str">
            <v>Примања од иностраних задуживања</v>
          </cell>
          <cell r="J3696">
            <v>0</v>
          </cell>
        </row>
        <row r="3697">
          <cell r="F3697" t="str">
            <v>12</v>
          </cell>
          <cell r="G3697" t="str">
            <v>Примања од отплате датих кредита и продаје финансијске имовине</v>
          </cell>
          <cell r="J3697">
            <v>0</v>
          </cell>
        </row>
        <row r="3698">
          <cell r="F3698" t="str">
            <v>13</v>
          </cell>
          <cell r="G3698" t="str">
            <v>Нераспоређени вишак прихода из ранијих година</v>
          </cell>
          <cell r="J3698">
            <v>0</v>
          </cell>
        </row>
        <row r="3699">
          <cell r="F3699" t="str">
            <v>14</v>
          </cell>
          <cell r="G3699" t="str">
            <v>Неутрошена средства од приватизације из претходних година</v>
          </cell>
          <cell r="J3699">
            <v>0</v>
          </cell>
        </row>
        <row r="3700">
          <cell r="F3700" t="str">
            <v>15</v>
          </cell>
          <cell r="G3700" t="str">
            <v>Неутрошена средства донација из претходних година</v>
          </cell>
          <cell r="J3700">
            <v>0</v>
          </cell>
        </row>
        <row r="3701">
          <cell r="F3701" t="str">
            <v>16</v>
          </cell>
          <cell r="G3701" t="str">
            <v>Родитељски динар за ваннаставне активности</v>
          </cell>
          <cell r="J3701">
            <v>0</v>
          </cell>
        </row>
        <row r="3702">
          <cell r="G3702" t="str">
            <v>Функција 620:</v>
          </cell>
          <cell r="H3702">
            <v>0</v>
          </cell>
          <cell r="I3702">
            <v>0</v>
          </cell>
          <cell r="J3702">
            <v>0</v>
          </cell>
        </row>
        <row r="3703">
          <cell r="G3703" t="str">
            <v>Извори финансирања за програмску активност 1101-0002:</v>
          </cell>
        </row>
        <row r="3704">
          <cell r="F3704" t="str">
            <v>01</v>
          </cell>
          <cell r="G3704" t="str">
            <v>Приходи из буџета</v>
          </cell>
          <cell r="H3704">
            <v>0</v>
          </cell>
          <cell r="J3704">
            <v>0</v>
          </cell>
        </row>
        <row r="3705">
          <cell r="F3705" t="str">
            <v>02</v>
          </cell>
          <cell r="G3705" t="str">
            <v>Трансфери између корисника на истом нивоу</v>
          </cell>
          <cell r="J3705">
            <v>0</v>
          </cell>
        </row>
        <row r="3706">
          <cell r="F3706" t="str">
            <v>03</v>
          </cell>
          <cell r="G3706" t="str">
            <v>Социјални доприноси</v>
          </cell>
          <cell r="J3706">
            <v>0</v>
          </cell>
        </row>
        <row r="3707">
          <cell r="F3707" t="str">
            <v>04</v>
          </cell>
          <cell r="G3707" t="str">
            <v>Сопствени приходи буџетских корисника</v>
          </cell>
          <cell r="J3707">
            <v>0</v>
          </cell>
        </row>
        <row r="3708">
          <cell r="F3708" t="str">
            <v>05</v>
          </cell>
          <cell r="G3708" t="str">
            <v>Донације од иностраних земаља</v>
          </cell>
          <cell r="J3708">
            <v>0</v>
          </cell>
        </row>
        <row r="3709">
          <cell r="F3709" t="str">
            <v>06</v>
          </cell>
          <cell r="G3709" t="str">
            <v>Донације од међународних организација</v>
          </cell>
          <cell r="J3709">
            <v>0</v>
          </cell>
        </row>
        <row r="3710">
          <cell r="F3710" t="str">
            <v>07</v>
          </cell>
          <cell r="G3710" t="str">
            <v>Донације од осталих нивоа власти</v>
          </cell>
          <cell r="J3710">
            <v>0</v>
          </cell>
        </row>
        <row r="3711">
          <cell r="F3711" t="str">
            <v>08</v>
          </cell>
          <cell r="G3711" t="str">
            <v>Донације од невладиних организација и појединаца</v>
          </cell>
          <cell r="J3711">
            <v>0</v>
          </cell>
        </row>
        <row r="3712">
          <cell r="F3712" t="str">
            <v>09</v>
          </cell>
          <cell r="G3712" t="str">
            <v>Примања од продаје нефинансијске имовине</v>
          </cell>
          <cell r="J3712">
            <v>0</v>
          </cell>
        </row>
        <row r="3713">
          <cell r="F3713" t="str">
            <v>10</v>
          </cell>
          <cell r="G3713" t="str">
            <v>Примања од домаћих задуживања</v>
          </cell>
          <cell r="J3713">
            <v>0</v>
          </cell>
        </row>
        <row r="3714">
          <cell r="F3714" t="str">
            <v>11</v>
          </cell>
          <cell r="G3714" t="str">
            <v>Примања од иностраних задуживања</v>
          </cell>
          <cell r="J3714">
            <v>0</v>
          </cell>
        </row>
        <row r="3715">
          <cell r="F3715" t="str">
            <v>12</v>
          </cell>
          <cell r="G3715" t="str">
            <v>Примања од отплате датих кредита и продаје финансијске имовине</v>
          </cell>
          <cell r="J3715">
            <v>0</v>
          </cell>
        </row>
        <row r="3716">
          <cell r="F3716" t="str">
            <v>13</v>
          </cell>
          <cell r="G3716" t="str">
            <v>Нераспоређени вишак прихода из ранијих година</v>
          </cell>
          <cell r="J3716">
            <v>0</v>
          </cell>
        </row>
        <row r="3717">
          <cell r="F3717" t="str">
            <v>14</v>
          </cell>
          <cell r="G3717" t="str">
            <v>Неутрошена средства од приватизације из претходних година</v>
          </cell>
          <cell r="J3717">
            <v>0</v>
          </cell>
        </row>
        <row r="3718">
          <cell r="F3718" t="str">
            <v>15</v>
          </cell>
          <cell r="G3718" t="str">
            <v>Неутрошена средства донација из претходних година</v>
          </cell>
          <cell r="J3718">
            <v>0</v>
          </cell>
        </row>
        <row r="3719">
          <cell r="F3719" t="str">
            <v>16</v>
          </cell>
          <cell r="G3719" t="str">
            <v>Родитељски динар за ваннаставне активности</v>
          </cell>
          <cell r="J3719">
            <v>0</v>
          </cell>
        </row>
        <row r="3720">
          <cell r="G3720" t="str">
            <v>Свега за програмску активност 1101-0002:</v>
          </cell>
          <cell r="H3720">
            <v>0</v>
          </cell>
          <cell r="I3720">
            <v>0</v>
          </cell>
          <cell r="J3720">
            <v>0</v>
          </cell>
        </row>
        <row r="3722">
          <cell r="G3722" t="str">
            <v>Извори финансирања за Програм 1:</v>
          </cell>
        </row>
        <row r="3723">
          <cell r="F3723" t="str">
            <v>01</v>
          </cell>
          <cell r="G3723" t="str">
            <v>Приходи из буџета</v>
          </cell>
          <cell r="H3723">
            <v>0</v>
          </cell>
          <cell r="J3723">
            <v>0</v>
          </cell>
        </row>
        <row r="3724">
          <cell r="F3724" t="str">
            <v>02</v>
          </cell>
          <cell r="G3724" t="str">
            <v>Трансфери између корисника на истом нивоу</v>
          </cell>
          <cell r="J3724">
            <v>0</v>
          </cell>
        </row>
        <row r="3725">
          <cell r="F3725" t="str">
            <v>03</v>
          </cell>
          <cell r="G3725" t="str">
            <v>Социјални доприноси</v>
          </cell>
          <cell r="J3725">
            <v>0</v>
          </cell>
        </row>
        <row r="3726">
          <cell r="F3726" t="str">
            <v>04</v>
          </cell>
          <cell r="G3726" t="str">
            <v>Сопствени приходи буџетских корисника</v>
          </cell>
          <cell r="J3726">
            <v>0</v>
          </cell>
        </row>
        <row r="3727">
          <cell r="F3727" t="str">
            <v>05</v>
          </cell>
          <cell r="G3727" t="str">
            <v>Донације од иностраних земаља</v>
          </cell>
          <cell r="J3727">
            <v>0</v>
          </cell>
        </row>
        <row r="3728">
          <cell r="F3728" t="str">
            <v>06</v>
          </cell>
          <cell r="G3728" t="str">
            <v>Донације од међународних организација</v>
          </cell>
          <cell r="J3728">
            <v>0</v>
          </cell>
        </row>
        <row r="3729">
          <cell r="F3729" t="str">
            <v>07</v>
          </cell>
          <cell r="G3729" t="str">
            <v>Донације од осталих нивоа власти</v>
          </cell>
          <cell r="J3729">
            <v>0</v>
          </cell>
        </row>
        <row r="3730">
          <cell r="F3730" t="str">
            <v>08</v>
          </cell>
          <cell r="G3730" t="str">
            <v>Донације од невладиних организација и појединаца</v>
          </cell>
          <cell r="J3730">
            <v>0</v>
          </cell>
        </row>
        <row r="3731">
          <cell r="F3731" t="str">
            <v>09</v>
          </cell>
          <cell r="G3731" t="str">
            <v>Примања од продаје нефинансијске имовине</v>
          </cell>
          <cell r="J3731">
            <v>0</v>
          </cell>
        </row>
        <row r="3732">
          <cell r="F3732" t="str">
            <v>10</v>
          </cell>
          <cell r="G3732" t="str">
            <v>Примања од домаћих задуживања</v>
          </cell>
          <cell r="J3732">
            <v>0</v>
          </cell>
        </row>
        <row r="3733">
          <cell r="F3733" t="str">
            <v>11</v>
          </cell>
          <cell r="G3733" t="str">
            <v>Примања од иностраних задуживања</v>
          </cell>
          <cell r="J3733">
            <v>0</v>
          </cell>
        </row>
        <row r="3734">
          <cell r="F3734" t="str">
            <v>12</v>
          </cell>
          <cell r="G3734" t="str">
            <v>Примања од отплате датих кредита и продаје финансијске имовине</v>
          </cell>
          <cell r="J3734">
            <v>0</v>
          </cell>
        </row>
        <row r="3735">
          <cell r="F3735" t="str">
            <v>13</v>
          </cell>
          <cell r="G3735" t="str">
            <v>Нераспоређени вишак прихода из ранијих година</v>
          </cell>
          <cell r="J3735">
            <v>0</v>
          </cell>
        </row>
        <row r="3736">
          <cell r="F3736" t="str">
            <v>14</v>
          </cell>
          <cell r="G3736" t="str">
            <v>Неутрошена средства од приватизације из претходних година</v>
          </cell>
          <cell r="J3736">
            <v>0</v>
          </cell>
        </row>
        <row r="3737">
          <cell r="F3737" t="str">
            <v>15</v>
          </cell>
          <cell r="G3737" t="str">
            <v>Неутрошена средства донација из претходних година</v>
          </cell>
          <cell r="J3737">
            <v>0</v>
          </cell>
        </row>
        <row r="3738">
          <cell r="F3738" t="str">
            <v>16</v>
          </cell>
          <cell r="G3738" t="str">
            <v>Родитељски динар за ваннаставне активности</v>
          </cell>
          <cell r="J3738">
            <v>0</v>
          </cell>
        </row>
        <row r="3739">
          <cell r="G3739" t="str">
            <v>Свега за Програм 1:</v>
          </cell>
          <cell r="H3739">
            <v>0</v>
          </cell>
          <cell r="I3739">
            <v>0</v>
          </cell>
          <cell r="J3739">
            <v>0</v>
          </cell>
        </row>
        <row r="3742">
          <cell r="C3742" t="str">
            <v>0701</v>
          </cell>
          <cell r="G3742" t="str">
            <v>ПРОГРАМ 7: ПУТНА ИНФРАСТРУКТУРА</v>
          </cell>
        </row>
        <row r="3743">
          <cell r="C3743" t="str">
            <v>0701-0001</v>
          </cell>
          <cell r="G3743" t="str">
            <v>Управљање саобраћајном инфраструктуром</v>
          </cell>
        </row>
        <row r="3744">
          <cell r="D3744">
            <v>451</v>
          </cell>
          <cell r="G3744" t="str">
            <v>Друмски саобраћај</v>
          </cell>
        </row>
        <row r="3745">
          <cell r="F3745">
            <v>411</v>
          </cell>
          <cell r="G3745" t="str">
            <v>Плате, додаци и накнаде запослених (зараде)</v>
          </cell>
          <cell r="J3745">
            <v>0</v>
          </cell>
        </row>
        <row r="3746">
          <cell r="F3746">
            <v>412</v>
          </cell>
          <cell r="G3746" t="str">
            <v>Социјални доприноси на терет послодавца</v>
          </cell>
          <cell r="J3746">
            <v>0</v>
          </cell>
        </row>
        <row r="3747">
          <cell r="F3747">
            <v>413</v>
          </cell>
          <cell r="G3747" t="str">
            <v>Накнаде у натури</v>
          </cell>
          <cell r="J3747">
            <v>0</v>
          </cell>
        </row>
        <row r="3748">
          <cell r="F3748">
            <v>414</v>
          </cell>
          <cell r="G3748" t="str">
            <v>Социјална давања запосленима</v>
          </cell>
          <cell r="J3748">
            <v>0</v>
          </cell>
        </row>
        <row r="3749">
          <cell r="F3749">
            <v>415</v>
          </cell>
          <cell r="G3749" t="str">
            <v>Накнаде трошкова за запослене</v>
          </cell>
          <cell r="J3749">
            <v>0</v>
          </cell>
        </row>
        <row r="3750">
          <cell r="F3750">
            <v>416</v>
          </cell>
          <cell r="G3750" t="str">
            <v>Награде запосленима и остали посебни расходи</v>
          </cell>
          <cell r="J3750">
            <v>0</v>
          </cell>
        </row>
        <row r="3751">
          <cell r="F3751">
            <v>417</v>
          </cell>
          <cell r="G3751" t="str">
            <v>Посланички додатак</v>
          </cell>
          <cell r="J3751">
            <v>0</v>
          </cell>
        </row>
        <row r="3752">
          <cell r="F3752">
            <v>418</v>
          </cell>
          <cell r="G3752" t="str">
            <v>Судијски додатак.</v>
          </cell>
          <cell r="J3752">
            <v>0</v>
          </cell>
        </row>
        <row r="3753">
          <cell r="F3753">
            <v>421</v>
          </cell>
          <cell r="G3753" t="str">
            <v>Стални трошкови</v>
          </cell>
          <cell r="J3753">
            <v>0</v>
          </cell>
        </row>
        <row r="3754">
          <cell r="F3754">
            <v>422</v>
          </cell>
          <cell r="G3754" t="str">
            <v>Трошкови путовања</v>
          </cell>
          <cell r="J3754">
            <v>0</v>
          </cell>
        </row>
        <row r="3755">
          <cell r="F3755">
            <v>423</v>
          </cell>
          <cell r="G3755" t="str">
            <v>Услуге по уговору</v>
          </cell>
          <cell r="J3755">
            <v>0</v>
          </cell>
        </row>
        <row r="3756">
          <cell r="F3756">
            <v>424</v>
          </cell>
          <cell r="G3756" t="str">
            <v>Специјализоване услуге</v>
          </cell>
          <cell r="J3756">
            <v>0</v>
          </cell>
        </row>
        <row r="3757">
          <cell r="F3757">
            <v>425</v>
          </cell>
          <cell r="G3757" t="str">
            <v>Текуће поправке и одржавање</v>
          </cell>
          <cell r="J3757">
            <v>0</v>
          </cell>
        </row>
        <row r="3758">
          <cell r="F3758">
            <v>426</v>
          </cell>
          <cell r="G3758" t="str">
            <v>Материјал</v>
          </cell>
          <cell r="J3758">
            <v>0</v>
          </cell>
        </row>
        <row r="3759">
          <cell r="F3759">
            <v>431</v>
          </cell>
          <cell r="G3759" t="str">
            <v>Амортизација некретнина и опреме</v>
          </cell>
          <cell r="J3759">
            <v>0</v>
          </cell>
        </row>
        <row r="3760">
          <cell r="F3760">
            <v>432</v>
          </cell>
          <cell r="G3760" t="str">
            <v>Амортизација култивисане имовине</v>
          </cell>
          <cell r="J3760">
            <v>0</v>
          </cell>
        </row>
        <row r="3761">
          <cell r="F3761">
            <v>433</v>
          </cell>
          <cell r="G3761" t="str">
            <v>Употреба драгоцености</v>
          </cell>
          <cell r="J3761">
            <v>0</v>
          </cell>
        </row>
        <row r="3762">
          <cell r="F3762">
            <v>434</v>
          </cell>
          <cell r="G3762" t="str">
            <v>Употреба природне имовине</v>
          </cell>
          <cell r="J3762">
            <v>0</v>
          </cell>
        </row>
        <row r="3763">
          <cell r="F3763">
            <v>435</v>
          </cell>
          <cell r="G3763" t="str">
            <v>Амортизација нематеријалне имовине</v>
          </cell>
          <cell r="J3763">
            <v>0</v>
          </cell>
        </row>
        <row r="3764">
          <cell r="F3764">
            <v>441</v>
          </cell>
          <cell r="G3764" t="str">
            <v>Отплата домаћих камата</v>
          </cell>
          <cell r="J3764">
            <v>0</v>
          </cell>
        </row>
        <row r="3765">
          <cell r="F3765">
            <v>442</v>
          </cell>
          <cell r="G3765" t="str">
            <v>Отплата страних камата</v>
          </cell>
          <cell r="J3765">
            <v>0</v>
          </cell>
        </row>
        <row r="3766">
          <cell r="F3766">
            <v>443</v>
          </cell>
          <cell r="G3766" t="str">
            <v>Отплата камата по гаранцијама</v>
          </cell>
          <cell r="J3766">
            <v>0</v>
          </cell>
        </row>
        <row r="3767">
          <cell r="F3767">
            <v>444</v>
          </cell>
          <cell r="G3767" t="str">
            <v>Пратећи трошкови задуживања</v>
          </cell>
          <cell r="J3767">
            <v>0</v>
          </cell>
        </row>
        <row r="3768">
          <cell r="F3768">
            <v>4511</v>
          </cell>
          <cell r="G3768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768">
            <v>0</v>
          </cell>
        </row>
        <row r="3769">
          <cell r="F3769">
            <v>4512</v>
          </cell>
          <cell r="G3769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769">
            <v>0</v>
          </cell>
        </row>
        <row r="3770">
          <cell r="F3770">
            <v>452</v>
          </cell>
          <cell r="G3770" t="str">
            <v>Субвенције приватним финансијским институцијама</v>
          </cell>
          <cell r="J3770">
            <v>0</v>
          </cell>
        </row>
        <row r="3771">
          <cell r="F3771">
            <v>453</v>
          </cell>
          <cell r="G3771" t="str">
            <v>Субвенције јавним финансијским институцијама</v>
          </cell>
          <cell r="J3771">
            <v>0</v>
          </cell>
        </row>
        <row r="3772">
          <cell r="F3772">
            <v>454</v>
          </cell>
          <cell r="G3772" t="str">
            <v>Субвенције приватним предузећима</v>
          </cell>
          <cell r="J3772">
            <v>0</v>
          </cell>
        </row>
        <row r="3773">
          <cell r="F3773">
            <v>461</v>
          </cell>
          <cell r="G3773" t="str">
            <v>Донације страним владама</v>
          </cell>
          <cell r="J3773">
            <v>0</v>
          </cell>
        </row>
        <row r="3774">
          <cell r="F3774">
            <v>462</v>
          </cell>
          <cell r="G3774" t="str">
            <v>Донације и дотације међународним организацијама</v>
          </cell>
          <cell r="J3774">
            <v>0</v>
          </cell>
        </row>
        <row r="3775">
          <cell r="F3775">
            <v>4631</v>
          </cell>
          <cell r="G3775" t="str">
            <v>Текући трансфери осталим нивоима власти</v>
          </cell>
          <cell r="J3775">
            <v>0</v>
          </cell>
        </row>
        <row r="3776">
          <cell r="F3776">
            <v>4632</v>
          </cell>
          <cell r="G3776" t="str">
            <v>Капитални трансфери осталим нивоима власти</v>
          </cell>
          <cell r="J3776">
            <v>0</v>
          </cell>
        </row>
        <row r="3777">
          <cell r="F3777">
            <v>464</v>
          </cell>
          <cell r="G3777" t="str">
            <v>Дотације организацијама обавезног социјалног осигурања</v>
          </cell>
          <cell r="J3777">
            <v>0</v>
          </cell>
        </row>
        <row r="3778">
          <cell r="F3778">
            <v>465</v>
          </cell>
          <cell r="G3778" t="str">
            <v>Остале донације, дотације и трансфери</v>
          </cell>
          <cell r="J3778">
            <v>0</v>
          </cell>
        </row>
        <row r="3779">
          <cell r="F3779">
            <v>472</v>
          </cell>
          <cell r="G3779" t="str">
            <v>Накнаде за социјалну заштиту из буџета</v>
          </cell>
          <cell r="J3779">
            <v>0</v>
          </cell>
        </row>
        <row r="3780">
          <cell r="F3780">
            <v>481</v>
          </cell>
          <cell r="G3780" t="str">
            <v>Дотације невладиним организацијама</v>
          </cell>
          <cell r="J3780">
            <v>0</v>
          </cell>
        </row>
        <row r="3781">
          <cell r="F3781">
            <v>482</v>
          </cell>
          <cell r="G3781" t="str">
            <v>Порези, обавезне таксе, казне и пенали</v>
          </cell>
          <cell r="J3781">
            <v>0</v>
          </cell>
        </row>
        <row r="3782">
          <cell r="F3782">
            <v>483</v>
          </cell>
          <cell r="G3782" t="str">
            <v>Новчане казне и пенали по решењу судова</v>
          </cell>
          <cell r="J3782">
            <v>0</v>
          </cell>
        </row>
        <row r="3783">
          <cell r="F3783">
            <v>484</v>
          </cell>
          <cell r="G3783" t="str">
            <v>Накнада штете за повреде или штету насталу услед елементарних непогода или других природних узрока</v>
          </cell>
          <cell r="J3783">
            <v>0</v>
          </cell>
        </row>
        <row r="3784">
          <cell r="F3784">
            <v>485</v>
          </cell>
          <cell r="G3784" t="str">
            <v>Накнада штете за повреде или штету нанету од стране државних органа</v>
          </cell>
          <cell r="J3784">
            <v>0</v>
          </cell>
        </row>
        <row r="3785">
          <cell r="F3785">
            <v>489</v>
          </cell>
          <cell r="G3785" t="str">
            <v>Расходи који се финансирају из средстава за реализацију националног инвестиционог плана</v>
          </cell>
          <cell r="J3785">
            <v>0</v>
          </cell>
        </row>
        <row r="3786">
          <cell r="F3786">
            <v>494</v>
          </cell>
          <cell r="G3786" t="str">
            <v>Административни трансфери из буџета - Текући расходи</v>
          </cell>
          <cell r="J3786">
            <v>0</v>
          </cell>
        </row>
        <row r="3787">
          <cell r="F3787">
            <v>495</v>
          </cell>
          <cell r="G3787" t="str">
            <v>Административни трансфери из буџета - Издаци за нефинансијску имовину</v>
          </cell>
          <cell r="J3787">
            <v>0</v>
          </cell>
        </row>
        <row r="3788">
          <cell r="F3788">
            <v>496</v>
          </cell>
          <cell r="G3788" t="str">
            <v>Административни трансфери из буџета - Издаци за отплату главнице и набавку финансијске имовине</v>
          </cell>
          <cell r="J3788">
            <v>0</v>
          </cell>
        </row>
        <row r="3789">
          <cell r="F3789">
            <v>499</v>
          </cell>
          <cell r="G3789" t="str">
            <v>Административни трансфери из буџета - Средства резерве</v>
          </cell>
          <cell r="J3789">
            <v>0</v>
          </cell>
        </row>
        <row r="3790">
          <cell r="F3790">
            <v>511</v>
          </cell>
          <cell r="G3790" t="str">
            <v>Зграде и грађевински објекти</v>
          </cell>
          <cell r="J3790">
            <v>0</v>
          </cell>
        </row>
        <row r="3791">
          <cell r="F3791">
            <v>512</v>
          </cell>
          <cell r="G3791" t="str">
            <v>Машине и опрема</v>
          </cell>
          <cell r="J3791">
            <v>0</v>
          </cell>
        </row>
        <row r="3792">
          <cell r="F3792">
            <v>513</v>
          </cell>
          <cell r="G3792" t="str">
            <v>Остале некретнине и опрема</v>
          </cell>
          <cell r="J3792">
            <v>0</v>
          </cell>
        </row>
        <row r="3793">
          <cell r="F3793">
            <v>514</v>
          </cell>
          <cell r="G3793" t="str">
            <v>Култивисана имовина</v>
          </cell>
          <cell r="J3793">
            <v>0</v>
          </cell>
        </row>
        <row r="3794">
          <cell r="F3794">
            <v>515</v>
          </cell>
          <cell r="G3794" t="str">
            <v>Нематеријална имовина</v>
          </cell>
          <cell r="J3794">
            <v>0</v>
          </cell>
        </row>
        <row r="3795">
          <cell r="F3795">
            <v>521</v>
          </cell>
          <cell r="G3795" t="str">
            <v>Робне резерве</v>
          </cell>
          <cell r="J3795">
            <v>0</v>
          </cell>
        </row>
        <row r="3796">
          <cell r="F3796">
            <v>522</v>
          </cell>
          <cell r="G3796" t="str">
            <v>Залихе производње</v>
          </cell>
          <cell r="J3796">
            <v>0</v>
          </cell>
        </row>
        <row r="3797">
          <cell r="F3797">
            <v>523</v>
          </cell>
          <cell r="G3797" t="str">
            <v>Залихе робе за даљу продају</v>
          </cell>
          <cell r="J3797">
            <v>0</v>
          </cell>
        </row>
        <row r="3798">
          <cell r="F3798">
            <v>531</v>
          </cell>
          <cell r="G3798" t="str">
            <v>Драгоцености</v>
          </cell>
          <cell r="J3798">
            <v>0</v>
          </cell>
        </row>
        <row r="3799">
          <cell r="F3799">
            <v>541</v>
          </cell>
          <cell r="G3799" t="str">
            <v>Земљиште</v>
          </cell>
          <cell r="J3799">
            <v>0</v>
          </cell>
        </row>
        <row r="3800">
          <cell r="F3800">
            <v>542</v>
          </cell>
          <cell r="G3800" t="str">
            <v>Рудна богатства</v>
          </cell>
          <cell r="J3800">
            <v>0</v>
          </cell>
        </row>
        <row r="3801">
          <cell r="F3801">
            <v>543</v>
          </cell>
          <cell r="G3801" t="str">
            <v>Шуме и воде</v>
          </cell>
          <cell r="J3801">
            <v>0</v>
          </cell>
        </row>
        <row r="3802">
          <cell r="F3802">
            <v>551</v>
          </cell>
          <cell r="G3802" t="str">
            <v>Нефинансијска имовина која се финансира из средстава за реализацију националног инвестиционог плана</v>
          </cell>
          <cell r="J3802">
            <v>0</v>
          </cell>
        </row>
        <row r="3803">
          <cell r="F3803">
            <v>611</v>
          </cell>
          <cell r="G3803" t="str">
            <v>Отплата главнице домаћим кредиторима</v>
          </cell>
          <cell r="J3803">
            <v>0</v>
          </cell>
        </row>
        <row r="3804">
          <cell r="F3804">
            <v>620</v>
          </cell>
          <cell r="G3804" t="str">
            <v>Набавка финансијске имовине</v>
          </cell>
          <cell r="J3804">
            <v>0</v>
          </cell>
        </row>
        <row r="3805">
          <cell r="G3805" t="str">
            <v>Извори финансирања за функцију 451:</v>
          </cell>
        </row>
        <row r="3806">
          <cell r="F3806" t="str">
            <v>01</v>
          </cell>
          <cell r="G3806" t="str">
            <v>Приходи из буџета</v>
          </cell>
          <cell r="H3806">
            <v>0</v>
          </cell>
          <cell r="J3806">
            <v>0</v>
          </cell>
        </row>
        <row r="3807">
          <cell r="F3807" t="str">
            <v>02</v>
          </cell>
          <cell r="G3807" t="str">
            <v>Трансфери између корисника на истом нивоу</v>
          </cell>
          <cell r="J3807">
            <v>0</v>
          </cell>
        </row>
        <row r="3808">
          <cell r="F3808" t="str">
            <v>03</v>
          </cell>
          <cell r="G3808" t="str">
            <v>Социјални доприноси</v>
          </cell>
          <cell r="J3808">
            <v>0</v>
          </cell>
        </row>
        <row r="3809">
          <cell r="F3809" t="str">
            <v>04</v>
          </cell>
          <cell r="G3809" t="str">
            <v>Сопствени приходи буџетских корисника</v>
          </cell>
          <cell r="J3809">
            <v>0</v>
          </cell>
        </row>
        <row r="3810">
          <cell r="F3810" t="str">
            <v>05</v>
          </cell>
          <cell r="G3810" t="str">
            <v>Донације од иностраних земаља</v>
          </cell>
          <cell r="J3810">
            <v>0</v>
          </cell>
        </row>
        <row r="3811">
          <cell r="F3811" t="str">
            <v>06</v>
          </cell>
          <cell r="G3811" t="str">
            <v>Донације од међународних организација</v>
          </cell>
          <cell r="J3811">
            <v>0</v>
          </cell>
        </row>
        <row r="3812">
          <cell r="F3812" t="str">
            <v>07</v>
          </cell>
          <cell r="G3812" t="str">
            <v>Донације од осталих нивоа власти</v>
          </cell>
          <cell r="J3812">
            <v>0</v>
          </cell>
        </row>
        <row r="3813">
          <cell r="F3813" t="str">
            <v>08</v>
          </cell>
          <cell r="G3813" t="str">
            <v>Донације од невладиних организација и појединаца</v>
          </cell>
          <cell r="J3813">
            <v>0</v>
          </cell>
        </row>
        <row r="3814">
          <cell r="F3814" t="str">
            <v>09</v>
          </cell>
          <cell r="G3814" t="str">
            <v>Примања од продаје нефинансијске имовине</v>
          </cell>
          <cell r="J3814">
            <v>0</v>
          </cell>
        </row>
        <row r="3815">
          <cell r="F3815" t="str">
            <v>10</v>
          </cell>
          <cell r="G3815" t="str">
            <v>Примања од домаћих задуживања</v>
          </cell>
          <cell r="J3815">
            <v>0</v>
          </cell>
        </row>
        <row r="3816">
          <cell r="F3816" t="str">
            <v>11</v>
          </cell>
          <cell r="G3816" t="str">
            <v>Примања од иностраних задуживања</v>
          </cell>
          <cell r="J3816">
            <v>0</v>
          </cell>
        </row>
        <row r="3817">
          <cell r="F3817" t="str">
            <v>12</v>
          </cell>
          <cell r="G3817" t="str">
            <v>Примања од отплате датих кредита и продаје финансијске имовине</v>
          </cell>
          <cell r="J3817">
            <v>0</v>
          </cell>
        </row>
        <row r="3818">
          <cell r="F3818" t="str">
            <v>13</v>
          </cell>
          <cell r="G3818" t="str">
            <v>Нераспоређени вишак прихода из ранијих година</v>
          </cell>
          <cell r="J3818">
            <v>0</v>
          </cell>
        </row>
        <row r="3819">
          <cell r="F3819" t="str">
            <v>14</v>
          </cell>
          <cell r="G3819" t="str">
            <v>Неутрошена средства од приватизације из претходних година</v>
          </cell>
          <cell r="J3819">
            <v>0</v>
          </cell>
        </row>
        <row r="3820">
          <cell r="F3820" t="str">
            <v>15</v>
          </cell>
          <cell r="G3820" t="str">
            <v>Неутрошена средства донација из претходних година</v>
          </cell>
          <cell r="J3820">
            <v>0</v>
          </cell>
        </row>
        <row r="3821">
          <cell r="F3821" t="str">
            <v>16</v>
          </cell>
          <cell r="G3821" t="str">
            <v>Родитељски динар за ваннаставне активности</v>
          </cell>
          <cell r="J3821">
            <v>0</v>
          </cell>
        </row>
        <row r="3822">
          <cell r="G3822" t="str">
            <v>Функција 451:</v>
          </cell>
          <cell r="H3822">
            <v>0</v>
          </cell>
          <cell r="I3822">
            <v>0</v>
          </cell>
          <cell r="J3822">
            <v>0</v>
          </cell>
        </row>
        <row r="3823">
          <cell r="G3823" t="str">
            <v>Извори финансирања за Програмску активност 0701-0001:</v>
          </cell>
        </row>
        <row r="3824">
          <cell r="F3824" t="str">
            <v>01</v>
          </cell>
          <cell r="G3824" t="str">
            <v>Приходи из буџета</v>
          </cell>
          <cell r="H3824">
            <v>0</v>
          </cell>
          <cell r="J3824">
            <v>0</v>
          </cell>
        </row>
        <row r="3825">
          <cell r="F3825" t="str">
            <v>02</v>
          </cell>
          <cell r="G3825" t="str">
            <v>Трансфери између корисника на истом нивоу</v>
          </cell>
          <cell r="J3825">
            <v>0</v>
          </cell>
        </row>
        <row r="3826">
          <cell r="F3826" t="str">
            <v>03</v>
          </cell>
          <cell r="G3826" t="str">
            <v>Социјални доприноси</v>
          </cell>
          <cell r="J3826">
            <v>0</v>
          </cell>
        </row>
        <row r="3827">
          <cell r="F3827" t="str">
            <v>04</v>
          </cell>
          <cell r="G3827" t="str">
            <v>Сопствени приходи буџетских корисника</v>
          </cell>
          <cell r="J3827">
            <v>0</v>
          </cell>
        </row>
        <row r="3828">
          <cell r="F3828" t="str">
            <v>05</v>
          </cell>
          <cell r="G3828" t="str">
            <v>Донације од иностраних земаља</v>
          </cell>
          <cell r="J3828">
            <v>0</v>
          </cell>
        </row>
        <row r="3829">
          <cell r="F3829" t="str">
            <v>06</v>
          </cell>
          <cell r="G3829" t="str">
            <v>Донације од међународних организација</v>
          </cell>
          <cell r="J3829">
            <v>0</v>
          </cell>
        </row>
        <row r="3830">
          <cell r="F3830" t="str">
            <v>07</v>
          </cell>
          <cell r="G3830" t="str">
            <v>Донације од осталих нивоа власти</v>
          </cell>
          <cell r="J3830">
            <v>0</v>
          </cell>
        </row>
        <row r="3831">
          <cell r="F3831" t="str">
            <v>08</v>
          </cell>
          <cell r="G3831" t="str">
            <v>Донације од невладиних организација и појединаца</v>
          </cell>
          <cell r="J3831">
            <v>0</v>
          </cell>
        </row>
        <row r="3832">
          <cell r="F3832" t="str">
            <v>09</v>
          </cell>
          <cell r="G3832" t="str">
            <v>Примања од продаје нефинансијске имовине</v>
          </cell>
          <cell r="J3832">
            <v>0</v>
          </cell>
        </row>
        <row r="3833">
          <cell r="F3833" t="str">
            <v>10</v>
          </cell>
          <cell r="G3833" t="str">
            <v>Примања од домаћих задуживања</v>
          </cell>
          <cell r="J3833">
            <v>0</v>
          </cell>
        </row>
        <row r="3834">
          <cell r="F3834" t="str">
            <v>11</v>
          </cell>
          <cell r="G3834" t="str">
            <v>Примања од иностраних задуживања</v>
          </cell>
          <cell r="J3834">
            <v>0</v>
          </cell>
        </row>
        <row r="3835">
          <cell r="F3835" t="str">
            <v>12</v>
          </cell>
          <cell r="G3835" t="str">
            <v>Примања од отплате датих кредита и продаје финансијске имовине</v>
          </cell>
          <cell r="J3835">
            <v>0</v>
          </cell>
        </row>
        <row r="3836">
          <cell r="F3836" t="str">
            <v>13</v>
          </cell>
          <cell r="G3836" t="str">
            <v>Нераспоређени вишак прихода из ранијих година</v>
          </cell>
          <cell r="J3836">
            <v>0</v>
          </cell>
        </row>
        <row r="3837">
          <cell r="F3837" t="str">
            <v>14</v>
          </cell>
          <cell r="G3837" t="str">
            <v>Неутрошена средства од приватизације из претходних година</v>
          </cell>
          <cell r="J3837">
            <v>0</v>
          </cell>
        </row>
        <row r="3838">
          <cell r="F3838" t="str">
            <v>15</v>
          </cell>
          <cell r="G3838" t="str">
            <v>Неутрошена средства донација из претходних година</v>
          </cell>
          <cell r="J3838">
            <v>0</v>
          </cell>
        </row>
        <row r="3839">
          <cell r="F3839" t="str">
            <v>16</v>
          </cell>
          <cell r="G3839" t="str">
            <v>Родитељски динар за ваннаставне активности</v>
          </cell>
          <cell r="J3839">
            <v>0</v>
          </cell>
        </row>
        <row r="3840">
          <cell r="G3840" t="str">
            <v>Свега за Програмску активност 0701-0001:</v>
          </cell>
          <cell r="H3840">
            <v>0</v>
          </cell>
          <cell r="I3840">
            <v>0</v>
          </cell>
          <cell r="J3840">
            <v>0</v>
          </cell>
        </row>
        <row r="3842">
          <cell r="G3842" t="str">
            <v>Извори финансирања за Програм 7:</v>
          </cell>
        </row>
        <row r="3843">
          <cell r="F3843" t="str">
            <v>01</v>
          </cell>
          <cell r="G3843" t="str">
            <v>Приходи из буџета</v>
          </cell>
          <cell r="H3843">
            <v>0</v>
          </cell>
          <cell r="J3843">
            <v>0</v>
          </cell>
        </row>
        <row r="3844">
          <cell r="F3844" t="str">
            <v>02</v>
          </cell>
          <cell r="G3844" t="str">
            <v>Трансфери између корисника на истом нивоу</v>
          </cell>
          <cell r="J3844">
            <v>0</v>
          </cell>
        </row>
        <row r="3845">
          <cell r="F3845" t="str">
            <v>03</v>
          </cell>
          <cell r="G3845" t="str">
            <v>Социјални доприноси</v>
          </cell>
          <cell r="J3845">
            <v>0</v>
          </cell>
        </row>
        <row r="3846">
          <cell r="F3846" t="str">
            <v>04</v>
          </cell>
          <cell r="G3846" t="str">
            <v>Сопствени приходи буџетских корисника</v>
          </cell>
          <cell r="J3846">
            <v>0</v>
          </cell>
        </row>
        <row r="3847">
          <cell r="F3847" t="str">
            <v>05</v>
          </cell>
          <cell r="G3847" t="str">
            <v>Донације од иностраних земаља</v>
          </cell>
          <cell r="J3847">
            <v>0</v>
          </cell>
        </row>
        <row r="3848">
          <cell r="F3848" t="str">
            <v>06</v>
          </cell>
          <cell r="G3848" t="str">
            <v>Донације од међународних организација</v>
          </cell>
          <cell r="J3848">
            <v>0</v>
          </cell>
        </row>
        <row r="3849">
          <cell r="F3849" t="str">
            <v>07</v>
          </cell>
          <cell r="G3849" t="str">
            <v>Донације од осталих нивоа власти</v>
          </cell>
          <cell r="J3849">
            <v>0</v>
          </cell>
        </row>
        <row r="3850">
          <cell r="F3850" t="str">
            <v>08</v>
          </cell>
          <cell r="G3850" t="str">
            <v>Донације од невладиних организација и појединаца</v>
          </cell>
          <cell r="J3850">
            <v>0</v>
          </cell>
        </row>
        <row r="3851">
          <cell r="F3851" t="str">
            <v>09</v>
          </cell>
          <cell r="G3851" t="str">
            <v>Примања од продаје нефинансијске имовине</v>
          </cell>
          <cell r="J3851">
            <v>0</v>
          </cell>
        </row>
        <row r="3852">
          <cell r="F3852" t="str">
            <v>10</v>
          </cell>
          <cell r="G3852" t="str">
            <v>Примања од домаћих задуживања</v>
          </cell>
          <cell r="J3852">
            <v>0</v>
          </cell>
        </row>
        <row r="3853">
          <cell r="F3853" t="str">
            <v>11</v>
          </cell>
          <cell r="G3853" t="str">
            <v>Примања од иностраних задуживања</v>
          </cell>
          <cell r="J3853">
            <v>0</v>
          </cell>
        </row>
        <row r="3854">
          <cell r="F3854" t="str">
            <v>12</v>
          </cell>
          <cell r="G3854" t="str">
            <v>Примања од отплате датих кредита и продаје финансијске имовине</v>
          </cell>
          <cell r="J3854">
            <v>0</v>
          </cell>
        </row>
        <row r="3855">
          <cell r="F3855" t="str">
            <v>13</v>
          </cell>
          <cell r="G3855" t="str">
            <v>Нераспоређени вишак прихода из ранијих година</v>
          </cell>
          <cell r="J3855">
            <v>0</v>
          </cell>
        </row>
        <row r="3856">
          <cell r="F3856" t="str">
            <v>14</v>
          </cell>
          <cell r="G3856" t="str">
            <v>Неутрошена средства од приватизације из претходних година</v>
          </cell>
          <cell r="J3856">
            <v>0</v>
          </cell>
        </row>
        <row r="3857">
          <cell r="F3857" t="str">
            <v>15</v>
          </cell>
          <cell r="G3857" t="str">
            <v>Неутрошена средства донација из претходних година</v>
          </cell>
          <cell r="J3857">
            <v>0</v>
          </cell>
        </row>
        <row r="3858">
          <cell r="F3858" t="str">
            <v>16</v>
          </cell>
          <cell r="G3858" t="str">
            <v>Родитељски динар за ваннаставне активности</v>
          </cell>
          <cell r="J3858">
            <v>0</v>
          </cell>
        </row>
        <row r="3859">
          <cell r="G3859" t="str">
            <v>Свега за Програм 7:</v>
          </cell>
          <cell r="H3859">
            <v>0</v>
          </cell>
          <cell r="I3859">
            <v>0</v>
          </cell>
          <cell r="J3859">
            <v>0</v>
          </cell>
        </row>
        <row r="3861">
          <cell r="G3861" t="str">
            <v>Извори финансирања за Главу 4:</v>
          </cell>
        </row>
        <row r="3862">
          <cell r="F3862" t="str">
            <v>01</v>
          </cell>
          <cell r="G3862" t="str">
            <v>Приходи из буџета</v>
          </cell>
          <cell r="H3862">
            <v>0</v>
          </cell>
          <cell r="J3862">
            <v>0</v>
          </cell>
        </row>
        <row r="3863">
          <cell r="F3863" t="str">
            <v>02</v>
          </cell>
          <cell r="G3863" t="str">
            <v>Трансфери између корисника на истом нивоу</v>
          </cell>
          <cell r="J3863">
            <v>0</v>
          </cell>
        </row>
        <row r="3864">
          <cell r="F3864" t="str">
            <v>03</v>
          </cell>
          <cell r="G3864" t="str">
            <v>Социјални доприноси</v>
          </cell>
          <cell r="J3864">
            <v>0</v>
          </cell>
        </row>
        <row r="3865">
          <cell r="F3865" t="str">
            <v>04</v>
          </cell>
          <cell r="G3865" t="str">
            <v>Сопствени приходи буџетских корисника</v>
          </cell>
          <cell r="J3865">
            <v>0</v>
          </cell>
        </row>
        <row r="3866">
          <cell r="F3866" t="str">
            <v>05</v>
          </cell>
          <cell r="G3866" t="str">
            <v>Донације од иностраних земаља</v>
          </cell>
          <cell r="J3866">
            <v>0</v>
          </cell>
        </row>
        <row r="3867">
          <cell r="F3867" t="str">
            <v>06</v>
          </cell>
          <cell r="G3867" t="str">
            <v>Донације од међународних организација</v>
          </cell>
          <cell r="J3867">
            <v>0</v>
          </cell>
        </row>
        <row r="3868">
          <cell r="F3868" t="str">
            <v>07</v>
          </cell>
          <cell r="G3868" t="str">
            <v>Донације од осталих нивоа власти</v>
          </cell>
          <cell r="J3868">
            <v>0</v>
          </cell>
        </row>
        <row r="3869">
          <cell r="F3869" t="str">
            <v>08</v>
          </cell>
          <cell r="G3869" t="str">
            <v>Донације од невладиних организација и појединаца</v>
          </cell>
          <cell r="J3869">
            <v>0</v>
          </cell>
        </row>
        <row r="3870">
          <cell r="F3870" t="str">
            <v>09</v>
          </cell>
          <cell r="G3870" t="str">
            <v>Примања од продаје нефинансијске имовине</v>
          </cell>
          <cell r="J3870">
            <v>0</v>
          </cell>
        </row>
        <row r="3871">
          <cell r="F3871" t="str">
            <v>10</v>
          </cell>
          <cell r="G3871" t="str">
            <v>Примања од домаћих задуживања</v>
          </cell>
          <cell r="J3871">
            <v>0</v>
          </cell>
        </row>
        <row r="3872">
          <cell r="F3872" t="str">
            <v>11</v>
          </cell>
          <cell r="G3872" t="str">
            <v>Примања од иностраних задуживања</v>
          </cell>
          <cell r="J3872">
            <v>0</v>
          </cell>
        </row>
        <row r="3873">
          <cell r="F3873" t="str">
            <v>12</v>
          </cell>
          <cell r="G3873" t="str">
            <v>Примања од отплате датих кредита и продаје финансијске имовине</v>
          </cell>
          <cell r="J3873">
            <v>0</v>
          </cell>
        </row>
        <row r="3874">
          <cell r="F3874" t="str">
            <v>13</v>
          </cell>
          <cell r="G3874" t="str">
            <v>Нераспоређени вишак прихода из ранијих година</v>
          </cell>
          <cell r="J3874">
            <v>0</v>
          </cell>
        </row>
        <row r="3875">
          <cell r="F3875" t="str">
            <v>14</v>
          </cell>
          <cell r="G3875" t="str">
            <v>Неутрошена средства од приватизације из претходних година</v>
          </cell>
          <cell r="J3875">
            <v>0</v>
          </cell>
        </row>
        <row r="3876">
          <cell r="F3876" t="str">
            <v>15</v>
          </cell>
          <cell r="G3876" t="str">
            <v>Неутрошена средства донација из претходних година</v>
          </cell>
          <cell r="J3876">
            <v>0</v>
          </cell>
        </row>
        <row r="3877">
          <cell r="F3877" t="str">
            <v>16</v>
          </cell>
          <cell r="G3877" t="str">
            <v>Родитељски динар за ваннаставне активности</v>
          </cell>
          <cell r="J3877">
            <v>0</v>
          </cell>
        </row>
        <row r="3878">
          <cell r="G3878" t="str">
            <v>Свега за Главу 4:</v>
          </cell>
          <cell r="H3878">
            <v>0</v>
          </cell>
          <cell r="I3878">
            <v>0</v>
          </cell>
          <cell r="J3878">
            <v>0</v>
          </cell>
        </row>
        <row r="3881">
          <cell r="G3881" t="str">
            <v>ФОНД ЗА ЗАШТИТУ ЖИВОТНЕ СРЕДИНЕ</v>
          </cell>
        </row>
        <row r="3882">
          <cell r="C3882" t="str">
            <v>0401</v>
          </cell>
          <cell r="G3882" t="str">
            <v>ПРОГРАМ 6: ЗАШТИТА ЖИВОТНЕ СРЕДИНЕ</v>
          </cell>
        </row>
        <row r="3883">
          <cell r="C3883" t="str">
            <v>0401-0001</v>
          </cell>
          <cell r="G3883" t="str">
            <v>Управљање заштитом животне средине и природних вредности</v>
          </cell>
        </row>
        <row r="3884">
          <cell r="D3884">
            <v>550</v>
          </cell>
          <cell r="G3884" t="str">
            <v>Заштита животне средине: исттаживање и развој</v>
          </cell>
        </row>
        <row r="3885">
          <cell r="F3885">
            <v>411</v>
          </cell>
          <cell r="G3885" t="str">
            <v>Плате, додаци и накнаде запослених (зараде)</v>
          </cell>
          <cell r="J3885">
            <v>0</v>
          </cell>
        </row>
        <row r="3886">
          <cell r="F3886">
            <v>412</v>
          </cell>
          <cell r="G3886" t="str">
            <v>Социјални доприноси на терет послодавца</v>
          </cell>
          <cell r="J3886">
            <v>0</v>
          </cell>
        </row>
        <row r="3887">
          <cell r="F3887">
            <v>413</v>
          </cell>
          <cell r="G3887" t="str">
            <v>Накнаде у натури</v>
          </cell>
          <cell r="J3887">
            <v>0</v>
          </cell>
        </row>
        <row r="3888">
          <cell r="F3888">
            <v>414</v>
          </cell>
          <cell r="G3888" t="str">
            <v>Социјална давања запосленима</v>
          </cell>
          <cell r="J3888">
            <v>0</v>
          </cell>
        </row>
        <row r="3889">
          <cell r="F3889">
            <v>415</v>
          </cell>
          <cell r="G3889" t="str">
            <v>Накнаде трошкова за запослене</v>
          </cell>
          <cell r="J3889">
            <v>0</v>
          </cell>
        </row>
        <row r="3890">
          <cell r="F3890">
            <v>416</v>
          </cell>
          <cell r="G3890" t="str">
            <v>Награде запосленима и остали посебни расходи</v>
          </cell>
          <cell r="J3890">
            <v>0</v>
          </cell>
        </row>
        <row r="3891">
          <cell r="F3891">
            <v>417</v>
          </cell>
          <cell r="G3891" t="str">
            <v>Посланички додатак</v>
          </cell>
          <cell r="J3891">
            <v>0</v>
          </cell>
        </row>
        <row r="3892">
          <cell r="F3892">
            <v>418</v>
          </cell>
          <cell r="G3892" t="str">
            <v>Судијски додатак.</v>
          </cell>
          <cell r="J3892">
            <v>0</v>
          </cell>
        </row>
        <row r="3893">
          <cell r="F3893">
            <v>421</v>
          </cell>
          <cell r="G3893" t="str">
            <v>Стални трошкови</v>
          </cell>
          <cell r="J3893">
            <v>0</v>
          </cell>
        </row>
        <row r="3894">
          <cell r="F3894">
            <v>422</v>
          </cell>
          <cell r="G3894" t="str">
            <v>Трошкови путовања</v>
          </cell>
          <cell r="J3894">
            <v>0</v>
          </cell>
        </row>
        <row r="3895">
          <cell r="F3895">
            <v>423</v>
          </cell>
          <cell r="G3895" t="str">
            <v>Услуге по уговору</v>
          </cell>
          <cell r="J3895">
            <v>0</v>
          </cell>
        </row>
        <row r="3896">
          <cell r="F3896">
            <v>424</v>
          </cell>
          <cell r="G3896" t="str">
            <v>Специјализоване услуге</v>
          </cell>
          <cell r="J3896">
            <v>0</v>
          </cell>
        </row>
        <row r="3897">
          <cell r="F3897">
            <v>425</v>
          </cell>
          <cell r="G3897" t="str">
            <v>Текуће поправке и одржавање</v>
          </cell>
          <cell r="J3897">
            <v>0</v>
          </cell>
        </row>
        <row r="3898">
          <cell r="F3898">
            <v>426</v>
          </cell>
          <cell r="G3898" t="str">
            <v>Материјал</v>
          </cell>
          <cell r="J3898">
            <v>0</v>
          </cell>
        </row>
        <row r="3899">
          <cell r="F3899">
            <v>431</v>
          </cell>
          <cell r="G3899" t="str">
            <v>Амортизација некретнина и опреме</v>
          </cell>
          <cell r="J3899">
            <v>0</v>
          </cell>
        </row>
        <row r="3900">
          <cell r="F3900">
            <v>432</v>
          </cell>
          <cell r="G3900" t="str">
            <v>Амортизација култивисане имовине</v>
          </cell>
          <cell r="J3900">
            <v>0</v>
          </cell>
        </row>
        <row r="3901">
          <cell r="F3901">
            <v>433</v>
          </cell>
          <cell r="G3901" t="str">
            <v>Употреба драгоцености</v>
          </cell>
          <cell r="J3901">
            <v>0</v>
          </cell>
        </row>
        <row r="3902">
          <cell r="F3902">
            <v>434</v>
          </cell>
          <cell r="G3902" t="str">
            <v>Употреба природне имовине</v>
          </cell>
          <cell r="J3902">
            <v>0</v>
          </cell>
        </row>
        <row r="3903">
          <cell r="F3903">
            <v>435</v>
          </cell>
          <cell r="G3903" t="str">
            <v>Амортизација нематеријалне имовине</v>
          </cell>
          <cell r="J3903">
            <v>0</v>
          </cell>
        </row>
        <row r="3904">
          <cell r="F3904">
            <v>441</v>
          </cell>
          <cell r="G3904" t="str">
            <v>Отплата домаћих камата</v>
          </cell>
          <cell r="J3904">
            <v>0</v>
          </cell>
        </row>
        <row r="3905">
          <cell r="F3905">
            <v>442</v>
          </cell>
          <cell r="G3905" t="str">
            <v>Отплата страних камата</v>
          </cell>
          <cell r="J3905">
            <v>0</v>
          </cell>
        </row>
        <row r="3906">
          <cell r="F3906">
            <v>443</v>
          </cell>
          <cell r="G3906" t="str">
            <v>Отплата камата по гаранцијама</v>
          </cell>
          <cell r="J3906">
            <v>0</v>
          </cell>
        </row>
        <row r="3907">
          <cell r="F3907">
            <v>444</v>
          </cell>
          <cell r="G3907" t="str">
            <v>Пратећи трошкови задуживања</v>
          </cell>
          <cell r="J3907">
            <v>0</v>
          </cell>
        </row>
        <row r="3908">
          <cell r="F3908">
            <v>4511</v>
          </cell>
          <cell r="G3908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3908">
            <v>0</v>
          </cell>
        </row>
        <row r="3909">
          <cell r="F3909">
            <v>4512</v>
          </cell>
          <cell r="G3909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3909">
            <v>0</v>
          </cell>
        </row>
        <row r="3910">
          <cell r="F3910">
            <v>452</v>
          </cell>
          <cell r="G3910" t="str">
            <v>Субвенције приватним финансијским институцијама</v>
          </cell>
          <cell r="J3910">
            <v>0</v>
          </cell>
        </row>
        <row r="3911">
          <cell r="F3911">
            <v>453</v>
          </cell>
          <cell r="G3911" t="str">
            <v>Субвенције јавним финансијским институцијама</v>
          </cell>
          <cell r="J3911">
            <v>0</v>
          </cell>
        </row>
        <row r="3912">
          <cell r="F3912">
            <v>454</v>
          </cell>
          <cell r="G3912" t="str">
            <v>Субвенције приватним предузећима</v>
          </cell>
          <cell r="J3912">
            <v>0</v>
          </cell>
        </row>
        <row r="3913">
          <cell r="F3913">
            <v>461</v>
          </cell>
          <cell r="G3913" t="str">
            <v>Донације страним владама</v>
          </cell>
          <cell r="J3913">
            <v>0</v>
          </cell>
        </row>
        <row r="3914">
          <cell r="F3914">
            <v>462</v>
          </cell>
          <cell r="G3914" t="str">
            <v>Донације и дотације међународним организацијама</v>
          </cell>
          <cell r="J3914">
            <v>0</v>
          </cell>
        </row>
        <row r="3915">
          <cell r="F3915">
            <v>4631</v>
          </cell>
          <cell r="G3915" t="str">
            <v>Текући трансфери осталим нивоима власти</v>
          </cell>
          <cell r="J3915">
            <v>0</v>
          </cell>
        </row>
        <row r="3916">
          <cell r="F3916">
            <v>4632</v>
          </cell>
          <cell r="G3916" t="str">
            <v>Капитални трансфери осталим нивоима власти</v>
          </cell>
          <cell r="J3916">
            <v>0</v>
          </cell>
        </row>
        <row r="3917">
          <cell r="F3917">
            <v>464</v>
          </cell>
          <cell r="G3917" t="str">
            <v>Дотације организацијама обавезног социјалног осигурања</v>
          </cell>
          <cell r="J3917">
            <v>0</v>
          </cell>
        </row>
        <row r="3918">
          <cell r="F3918">
            <v>465</v>
          </cell>
          <cell r="G3918" t="str">
            <v>Остале донације, дотације и трансфери</v>
          </cell>
          <cell r="J3918">
            <v>0</v>
          </cell>
        </row>
        <row r="3919">
          <cell r="F3919">
            <v>472</v>
          </cell>
          <cell r="G3919" t="str">
            <v>Накнаде за социјалну заштиту из буџета</v>
          </cell>
          <cell r="J3919">
            <v>0</v>
          </cell>
        </row>
        <row r="3920">
          <cell r="F3920">
            <v>481</v>
          </cell>
          <cell r="G3920" t="str">
            <v>Дотације невладиним организацијама</v>
          </cell>
          <cell r="J3920">
            <v>0</v>
          </cell>
        </row>
        <row r="3921">
          <cell r="F3921">
            <v>482</v>
          </cell>
          <cell r="G3921" t="str">
            <v>Порези, обавезне таксе, казне и пенали</v>
          </cell>
          <cell r="J3921">
            <v>0</v>
          </cell>
        </row>
        <row r="3922">
          <cell r="F3922">
            <v>483</v>
          </cell>
          <cell r="G3922" t="str">
            <v>Новчане казне и пенали по решењу судова</v>
          </cell>
          <cell r="J3922">
            <v>0</v>
          </cell>
        </row>
        <row r="3923">
          <cell r="F3923">
            <v>484</v>
          </cell>
          <cell r="G3923" t="str">
            <v>Накнада штете за повреде или штету насталу услед елементарних непогода или других природних узрока</v>
          </cell>
          <cell r="J3923">
            <v>0</v>
          </cell>
        </row>
        <row r="3924">
          <cell r="F3924">
            <v>485</v>
          </cell>
          <cell r="G3924" t="str">
            <v>Накнада штете за повреде или штету нанету од стране државних органа</v>
          </cell>
          <cell r="J3924">
            <v>0</v>
          </cell>
        </row>
        <row r="3925">
          <cell r="F3925">
            <v>489</v>
          </cell>
          <cell r="G3925" t="str">
            <v>Расходи који се финансирају из средстава за реализацију националног инвестиционог плана</v>
          </cell>
          <cell r="J3925">
            <v>0</v>
          </cell>
        </row>
        <row r="3926">
          <cell r="F3926">
            <v>494</v>
          </cell>
          <cell r="G3926" t="str">
            <v>Административни трансфери из буџета - Текући расходи</v>
          </cell>
          <cell r="J3926">
            <v>0</v>
          </cell>
        </row>
        <row r="3927">
          <cell r="F3927">
            <v>495</v>
          </cell>
          <cell r="G3927" t="str">
            <v>Административни трансфери из буџета - Издаци за нефинансијску имовину</v>
          </cell>
          <cell r="J3927">
            <v>0</v>
          </cell>
        </row>
        <row r="3928">
          <cell r="F3928">
            <v>496</v>
          </cell>
          <cell r="G3928" t="str">
            <v>Административни трансфери из буџета - Издаци за отплату главнице и набавку финансијске имовине</v>
          </cell>
          <cell r="J3928">
            <v>0</v>
          </cell>
        </row>
        <row r="3929">
          <cell r="F3929">
            <v>499</v>
          </cell>
          <cell r="G3929" t="str">
            <v>Административни трансфери из буџета - Средства резерве</v>
          </cell>
          <cell r="J3929">
            <v>0</v>
          </cell>
        </row>
        <row r="3930">
          <cell r="F3930">
            <v>511</v>
          </cell>
          <cell r="G3930" t="str">
            <v>Зграде и грађевински објекти</v>
          </cell>
          <cell r="J3930">
            <v>0</v>
          </cell>
        </row>
        <row r="3931">
          <cell r="F3931">
            <v>512</v>
          </cell>
          <cell r="G3931" t="str">
            <v>Машине и опрема</v>
          </cell>
          <cell r="J3931">
            <v>0</v>
          </cell>
        </row>
        <row r="3932">
          <cell r="F3932">
            <v>513</v>
          </cell>
          <cell r="G3932" t="str">
            <v>Остале некретнине и опрема</v>
          </cell>
          <cell r="J3932">
            <v>0</v>
          </cell>
        </row>
        <row r="3933">
          <cell r="F3933">
            <v>514</v>
          </cell>
          <cell r="G3933" t="str">
            <v>Култивисана имовина</v>
          </cell>
          <cell r="J3933">
            <v>0</v>
          </cell>
        </row>
        <row r="3934">
          <cell r="F3934">
            <v>515</v>
          </cell>
          <cell r="G3934" t="str">
            <v>Нематеријална имовина</v>
          </cell>
          <cell r="J3934">
            <v>0</v>
          </cell>
        </row>
        <row r="3935">
          <cell r="F3935">
            <v>521</v>
          </cell>
          <cell r="G3935" t="str">
            <v>Робне резерве</v>
          </cell>
          <cell r="J3935">
            <v>0</v>
          </cell>
        </row>
        <row r="3936">
          <cell r="F3936">
            <v>522</v>
          </cell>
          <cell r="G3936" t="str">
            <v>Залихе производње</v>
          </cell>
          <cell r="J3936">
            <v>0</v>
          </cell>
        </row>
        <row r="3937">
          <cell r="F3937">
            <v>523</v>
          </cell>
          <cell r="G3937" t="str">
            <v>Залихе робе за даљу продају</v>
          </cell>
          <cell r="J3937">
            <v>0</v>
          </cell>
        </row>
        <row r="3938">
          <cell r="F3938">
            <v>531</v>
          </cell>
          <cell r="G3938" t="str">
            <v>Драгоцености</v>
          </cell>
          <cell r="J3938">
            <v>0</v>
          </cell>
        </row>
        <row r="3939">
          <cell r="F3939">
            <v>541</v>
          </cell>
          <cell r="G3939" t="str">
            <v>Земљиште</v>
          </cell>
          <cell r="J3939">
            <v>0</v>
          </cell>
        </row>
        <row r="3940">
          <cell r="F3940">
            <v>542</v>
          </cell>
          <cell r="G3940" t="str">
            <v>Рудна богатства</v>
          </cell>
          <cell r="J3940">
            <v>0</v>
          </cell>
        </row>
        <row r="3941">
          <cell r="F3941">
            <v>543</v>
          </cell>
          <cell r="G3941" t="str">
            <v>Шуме и воде</v>
          </cell>
          <cell r="J3941">
            <v>0</v>
          </cell>
        </row>
        <row r="3942">
          <cell r="F3942">
            <v>551</v>
          </cell>
          <cell r="G3942" t="str">
            <v>Нефинансијска имовина која се финансира из средстава за реализацију националног инвестиционог плана</v>
          </cell>
          <cell r="J3942">
            <v>0</v>
          </cell>
        </row>
        <row r="3943">
          <cell r="F3943">
            <v>611</v>
          </cell>
          <cell r="G3943" t="str">
            <v>Отплата главнице домаћим кредиторима</v>
          </cell>
          <cell r="J3943">
            <v>0</v>
          </cell>
        </row>
        <row r="3944">
          <cell r="F3944">
            <v>620</v>
          </cell>
          <cell r="G3944" t="str">
            <v>Набавка финансијске имовине</v>
          </cell>
          <cell r="J3944">
            <v>0</v>
          </cell>
        </row>
        <row r="3945">
          <cell r="G3945" t="str">
            <v>Извори финансирања за функцију 550:</v>
          </cell>
        </row>
        <row r="3946">
          <cell r="F3946" t="str">
            <v>01</v>
          </cell>
          <cell r="G3946" t="str">
            <v>Приходи из буџета</v>
          </cell>
          <cell r="H3946">
            <v>0</v>
          </cell>
          <cell r="J3946">
            <v>0</v>
          </cell>
        </row>
        <row r="3947">
          <cell r="F3947" t="str">
            <v>02</v>
          </cell>
          <cell r="G3947" t="str">
            <v>Трансфери између корисника на истом нивоу</v>
          </cell>
          <cell r="J3947">
            <v>0</v>
          </cell>
        </row>
        <row r="3948">
          <cell r="F3948" t="str">
            <v>03</v>
          </cell>
          <cell r="G3948" t="str">
            <v>Социјални доприноси</v>
          </cell>
          <cell r="J3948">
            <v>0</v>
          </cell>
        </row>
        <row r="3949">
          <cell r="F3949" t="str">
            <v>04</v>
          </cell>
          <cell r="G3949" t="str">
            <v>Сопствени приходи буџетских корисника</v>
          </cell>
          <cell r="J3949">
            <v>0</v>
          </cell>
        </row>
        <row r="3950">
          <cell r="F3950" t="str">
            <v>05</v>
          </cell>
          <cell r="G3950" t="str">
            <v>Донације од иностраних земаља</v>
          </cell>
          <cell r="J3950">
            <v>0</v>
          </cell>
        </row>
        <row r="3951">
          <cell r="F3951" t="str">
            <v>06</v>
          </cell>
          <cell r="G3951" t="str">
            <v>Донације од међународних организација</v>
          </cell>
          <cell r="J3951">
            <v>0</v>
          </cell>
        </row>
        <row r="3952">
          <cell r="F3952" t="str">
            <v>07</v>
          </cell>
          <cell r="G3952" t="str">
            <v>Донације од осталих нивоа власти</v>
          </cell>
          <cell r="J3952">
            <v>0</v>
          </cell>
        </row>
        <row r="3953">
          <cell r="F3953" t="str">
            <v>08</v>
          </cell>
          <cell r="G3953" t="str">
            <v>Донације од невладиних организација и појединаца</v>
          </cell>
          <cell r="J3953">
            <v>0</v>
          </cell>
        </row>
        <row r="3954">
          <cell r="F3954" t="str">
            <v>09</v>
          </cell>
          <cell r="G3954" t="str">
            <v>Примања од продаје нефинансијске имовине</v>
          </cell>
          <cell r="J3954">
            <v>0</v>
          </cell>
        </row>
        <row r="3955">
          <cell r="F3955" t="str">
            <v>10</v>
          </cell>
          <cell r="G3955" t="str">
            <v>Примања од домаћих задуживања</v>
          </cell>
          <cell r="J3955">
            <v>0</v>
          </cell>
        </row>
        <row r="3956">
          <cell r="F3956" t="str">
            <v>11</v>
          </cell>
          <cell r="G3956" t="str">
            <v>Примања од иностраних задуживања</v>
          </cell>
          <cell r="J3956">
            <v>0</v>
          </cell>
        </row>
        <row r="3957">
          <cell r="F3957" t="str">
            <v>12</v>
          </cell>
          <cell r="G3957" t="str">
            <v>Примања од отплате датих кредита и продаје финансијске имовине</v>
          </cell>
          <cell r="J3957">
            <v>0</v>
          </cell>
        </row>
        <row r="3958">
          <cell r="F3958" t="str">
            <v>13</v>
          </cell>
          <cell r="G3958" t="str">
            <v>Нераспоређени вишак прихода из ранијих година</v>
          </cell>
          <cell r="J3958">
            <v>0</v>
          </cell>
        </row>
        <row r="3959">
          <cell r="F3959" t="str">
            <v>14</v>
          </cell>
          <cell r="G3959" t="str">
            <v>Неутрошена средства од приватизације из претходних година</v>
          </cell>
          <cell r="J3959">
            <v>0</v>
          </cell>
        </row>
        <row r="3960">
          <cell r="F3960" t="str">
            <v>15</v>
          </cell>
          <cell r="G3960" t="str">
            <v>Неутрошена средства донација из претходних година</v>
          </cell>
          <cell r="J3960">
            <v>0</v>
          </cell>
        </row>
        <row r="3961">
          <cell r="F3961" t="str">
            <v>16</v>
          </cell>
          <cell r="G3961" t="str">
            <v>Родитељски динар за ваннаставне активности</v>
          </cell>
          <cell r="J3961">
            <v>0</v>
          </cell>
        </row>
        <row r="3962">
          <cell r="G3962" t="str">
            <v>Функција 550:</v>
          </cell>
          <cell r="H3962">
            <v>0</v>
          </cell>
          <cell r="I3962">
            <v>0</v>
          </cell>
          <cell r="J3962">
            <v>0</v>
          </cell>
        </row>
        <row r="3963">
          <cell r="G3963" t="str">
            <v>Извори финансирања за Програмску активност 0401-0001:</v>
          </cell>
        </row>
        <row r="3964">
          <cell r="F3964" t="str">
            <v>01</v>
          </cell>
          <cell r="G3964" t="str">
            <v>Приходи из буџета</v>
          </cell>
          <cell r="H3964">
            <v>0</v>
          </cell>
          <cell r="J3964">
            <v>0</v>
          </cell>
        </row>
        <row r="3965">
          <cell r="F3965" t="str">
            <v>02</v>
          </cell>
          <cell r="G3965" t="str">
            <v>Трансфери између корисника на истом нивоу</v>
          </cell>
          <cell r="J3965">
            <v>0</v>
          </cell>
        </row>
        <row r="3966">
          <cell r="F3966" t="str">
            <v>03</v>
          </cell>
          <cell r="G3966" t="str">
            <v>Социјални доприноси</v>
          </cell>
          <cell r="J3966">
            <v>0</v>
          </cell>
        </row>
        <row r="3967">
          <cell r="F3967" t="str">
            <v>04</v>
          </cell>
          <cell r="G3967" t="str">
            <v>Сопствени приходи буџетских корисника</v>
          </cell>
          <cell r="J3967">
            <v>0</v>
          </cell>
        </row>
        <row r="3968">
          <cell r="F3968" t="str">
            <v>05</v>
          </cell>
          <cell r="G3968" t="str">
            <v>Донације од иностраних земаља</v>
          </cell>
          <cell r="J3968">
            <v>0</v>
          </cell>
        </row>
        <row r="3969">
          <cell r="F3969" t="str">
            <v>06</v>
          </cell>
          <cell r="G3969" t="str">
            <v>Донације од међународних организација</v>
          </cell>
          <cell r="J3969">
            <v>0</v>
          </cell>
        </row>
        <row r="3970">
          <cell r="F3970" t="str">
            <v>07</v>
          </cell>
          <cell r="G3970" t="str">
            <v>Донације од осталих нивоа власти</v>
          </cell>
          <cell r="J3970">
            <v>0</v>
          </cell>
        </row>
        <row r="3971">
          <cell r="F3971" t="str">
            <v>08</v>
          </cell>
          <cell r="G3971" t="str">
            <v>Донације од невладиних организација и појединаца</v>
          </cell>
          <cell r="J3971">
            <v>0</v>
          </cell>
        </row>
        <row r="3972">
          <cell r="F3972" t="str">
            <v>09</v>
          </cell>
          <cell r="G3972" t="str">
            <v>Примања од продаје нефинансијске имовине</v>
          </cell>
          <cell r="J3972">
            <v>0</v>
          </cell>
        </row>
        <row r="3973">
          <cell r="F3973" t="str">
            <v>10</v>
          </cell>
          <cell r="G3973" t="str">
            <v>Примања од домаћих задуживања</v>
          </cell>
          <cell r="J3973">
            <v>0</v>
          </cell>
        </row>
        <row r="3974">
          <cell r="F3974" t="str">
            <v>11</v>
          </cell>
          <cell r="G3974" t="str">
            <v>Примања од иностраних задуживања</v>
          </cell>
          <cell r="J3974">
            <v>0</v>
          </cell>
        </row>
        <row r="3975">
          <cell r="F3975" t="str">
            <v>12</v>
          </cell>
          <cell r="G3975" t="str">
            <v>Примања од отплате датих кредита и продаје финансијске имовине</v>
          </cell>
          <cell r="J3975">
            <v>0</v>
          </cell>
        </row>
        <row r="3976">
          <cell r="F3976" t="str">
            <v>13</v>
          </cell>
          <cell r="G3976" t="str">
            <v>Нераспоређени вишак прихода из ранијих година</v>
          </cell>
          <cell r="J3976">
            <v>0</v>
          </cell>
        </row>
        <row r="3977">
          <cell r="F3977" t="str">
            <v>14</v>
          </cell>
          <cell r="G3977" t="str">
            <v>Неутрошена средства од приватизације из претходних година</v>
          </cell>
          <cell r="J3977">
            <v>0</v>
          </cell>
        </row>
        <row r="3978">
          <cell r="F3978" t="str">
            <v>15</v>
          </cell>
          <cell r="G3978" t="str">
            <v>Неутрошена средства донација из претходних година</v>
          </cell>
          <cell r="J3978">
            <v>0</v>
          </cell>
        </row>
        <row r="3979">
          <cell r="F3979" t="str">
            <v>16</v>
          </cell>
          <cell r="G3979" t="str">
            <v>Родитељски динар за ваннаставне активности</v>
          </cell>
          <cell r="J3979">
            <v>0</v>
          </cell>
        </row>
        <row r="3980">
          <cell r="G3980" t="str">
            <v>Свега за Програмску активност 0401-0001:</v>
          </cell>
          <cell r="H3980">
            <v>0</v>
          </cell>
          <cell r="I3980">
            <v>0</v>
          </cell>
          <cell r="J3980">
            <v>0</v>
          </cell>
        </row>
        <row r="3982">
          <cell r="C3982" t="str">
            <v>0401-0002</v>
          </cell>
          <cell r="G3982" t="str">
            <v>Праћење квалитета елемената животне средине</v>
          </cell>
        </row>
        <row r="3983">
          <cell r="D3983">
            <v>550</v>
          </cell>
          <cell r="G3983" t="str">
            <v>Заштита животне средине: исттаживање и развој</v>
          </cell>
        </row>
        <row r="3984">
          <cell r="F3984">
            <v>411</v>
          </cell>
          <cell r="G3984" t="str">
            <v>Плате, додаци и накнаде запослених (зараде)</v>
          </cell>
          <cell r="J3984">
            <v>0</v>
          </cell>
        </row>
        <row r="3985">
          <cell r="F3985">
            <v>412</v>
          </cell>
          <cell r="G3985" t="str">
            <v>Социјални доприноси на терет послодавца</v>
          </cell>
          <cell r="J3985">
            <v>0</v>
          </cell>
        </row>
        <row r="3986">
          <cell r="F3986">
            <v>413</v>
          </cell>
          <cell r="G3986" t="str">
            <v>Накнаде у натури</v>
          </cell>
          <cell r="J3986">
            <v>0</v>
          </cell>
        </row>
        <row r="3987">
          <cell r="F3987">
            <v>414</v>
          </cell>
          <cell r="G3987" t="str">
            <v>Социјална давања запосленима</v>
          </cell>
          <cell r="J3987">
            <v>0</v>
          </cell>
        </row>
        <row r="3988">
          <cell r="F3988">
            <v>415</v>
          </cell>
          <cell r="G3988" t="str">
            <v>Накнаде трошкова за запослене</v>
          </cell>
          <cell r="J3988">
            <v>0</v>
          </cell>
        </row>
        <row r="3989">
          <cell r="F3989">
            <v>416</v>
          </cell>
          <cell r="G3989" t="str">
            <v>Награде запосленима и остали посебни расходи</v>
          </cell>
          <cell r="J3989">
            <v>0</v>
          </cell>
        </row>
        <row r="3990">
          <cell r="F3990">
            <v>417</v>
          </cell>
          <cell r="G3990" t="str">
            <v>Посланички додатак</v>
          </cell>
          <cell r="J3990">
            <v>0</v>
          </cell>
        </row>
        <row r="3991">
          <cell r="F3991">
            <v>418</v>
          </cell>
          <cell r="G3991" t="str">
            <v>Судијски додатак.</v>
          </cell>
          <cell r="J3991">
            <v>0</v>
          </cell>
        </row>
        <row r="3992">
          <cell r="F3992">
            <v>421</v>
          </cell>
          <cell r="G3992" t="str">
            <v>Стални трошкови</v>
          </cell>
          <cell r="J3992">
            <v>0</v>
          </cell>
        </row>
        <row r="3993">
          <cell r="F3993">
            <v>422</v>
          </cell>
          <cell r="G3993" t="str">
            <v>Трошкови путовања</v>
          </cell>
          <cell r="J3993">
            <v>0</v>
          </cell>
        </row>
        <row r="3994">
          <cell r="F3994">
            <v>423</v>
          </cell>
          <cell r="G3994" t="str">
            <v>Услуге по уговору</v>
          </cell>
          <cell r="J3994">
            <v>0</v>
          </cell>
        </row>
        <row r="3995">
          <cell r="F3995">
            <v>424</v>
          </cell>
          <cell r="G3995" t="str">
            <v>Специјализоване услуге</v>
          </cell>
          <cell r="J3995">
            <v>0</v>
          </cell>
        </row>
        <row r="3996">
          <cell r="F3996">
            <v>425</v>
          </cell>
          <cell r="G3996" t="str">
            <v>Текуће поправке и одржавање</v>
          </cell>
          <cell r="J3996">
            <v>0</v>
          </cell>
        </row>
        <row r="3997">
          <cell r="F3997">
            <v>426</v>
          </cell>
          <cell r="G3997" t="str">
            <v>Материјал</v>
          </cell>
          <cell r="J3997">
            <v>0</v>
          </cell>
        </row>
        <row r="3998">
          <cell r="F3998">
            <v>431</v>
          </cell>
          <cell r="G3998" t="str">
            <v>Амортизација некретнина и опреме</v>
          </cell>
          <cell r="J3998">
            <v>0</v>
          </cell>
        </row>
        <row r="3999">
          <cell r="F3999">
            <v>432</v>
          </cell>
          <cell r="G3999" t="str">
            <v>Амортизација култивисане имовине</v>
          </cell>
          <cell r="J3999">
            <v>0</v>
          </cell>
        </row>
        <row r="4000">
          <cell r="F4000">
            <v>433</v>
          </cell>
          <cell r="G4000" t="str">
            <v>Употреба драгоцености</v>
          </cell>
          <cell r="J4000">
            <v>0</v>
          </cell>
        </row>
        <row r="4001">
          <cell r="F4001">
            <v>434</v>
          </cell>
          <cell r="G4001" t="str">
            <v>Употреба природне имовине</v>
          </cell>
          <cell r="J4001">
            <v>0</v>
          </cell>
        </row>
        <row r="4002">
          <cell r="F4002">
            <v>435</v>
          </cell>
          <cell r="G4002" t="str">
            <v>Амортизација нематеријалне имовине</v>
          </cell>
          <cell r="J4002">
            <v>0</v>
          </cell>
        </row>
        <row r="4003">
          <cell r="F4003">
            <v>441</v>
          </cell>
          <cell r="G4003" t="str">
            <v>Отплата домаћих камата</v>
          </cell>
          <cell r="J4003">
            <v>0</v>
          </cell>
        </row>
        <row r="4004">
          <cell r="F4004">
            <v>442</v>
          </cell>
          <cell r="G4004" t="str">
            <v>Отплата страних камата</v>
          </cell>
          <cell r="J4004">
            <v>0</v>
          </cell>
        </row>
        <row r="4005">
          <cell r="F4005">
            <v>443</v>
          </cell>
          <cell r="G4005" t="str">
            <v>Отплата камата по гаранцијама</v>
          </cell>
          <cell r="J4005">
            <v>0</v>
          </cell>
        </row>
        <row r="4006">
          <cell r="F4006">
            <v>444</v>
          </cell>
          <cell r="G4006" t="str">
            <v>Пратећи трошкови задуживања</v>
          </cell>
          <cell r="J4006">
            <v>0</v>
          </cell>
        </row>
        <row r="4007">
          <cell r="F4007">
            <v>4511</v>
          </cell>
          <cell r="G400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007">
            <v>0</v>
          </cell>
        </row>
        <row r="4008">
          <cell r="F4008">
            <v>4512</v>
          </cell>
          <cell r="G400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008">
            <v>0</v>
          </cell>
        </row>
        <row r="4009">
          <cell r="F4009">
            <v>452</v>
          </cell>
          <cell r="G4009" t="str">
            <v>Субвенције приватним финансијским институцијама</v>
          </cell>
          <cell r="J4009">
            <v>0</v>
          </cell>
        </row>
        <row r="4010">
          <cell r="F4010">
            <v>453</v>
          </cell>
          <cell r="G4010" t="str">
            <v>Субвенције јавним финансијским институцијама</v>
          </cell>
          <cell r="J4010">
            <v>0</v>
          </cell>
        </row>
        <row r="4011">
          <cell r="F4011">
            <v>454</v>
          </cell>
          <cell r="G4011" t="str">
            <v>Субвенције приватним предузећима</v>
          </cell>
          <cell r="J4011">
            <v>0</v>
          </cell>
        </row>
        <row r="4012">
          <cell r="F4012">
            <v>461</v>
          </cell>
          <cell r="G4012" t="str">
            <v>Донације страним владама</v>
          </cell>
          <cell r="J4012">
            <v>0</v>
          </cell>
        </row>
        <row r="4013">
          <cell r="F4013">
            <v>462</v>
          </cell>
          <cell r="G4013" t="str">
            <v>Донације и дотације међународним организацијама</v>
          </cell>
          <cell r="J4013">
            <v>0</v>
          </cell>
        </row>
        <row r="4014">
          <cell r="F4014">
            <v>4631</v>
          </cell>
          <cell r="G4014" t="str">
            <v>Текући трансфери осталим нивоима власти</v>
          </cell>
          <cell r="J4014">
            <v>0</v>
          </cell>
        </row>
        <row r="4015">
          <cell r="F4015">
            <v>4632</v>
          </cell>
          <cell r="G4015" t="str">
            <v>Капитални трансфери осталим нивоима власти</v>
          </cell>
          <cell r="J4015">
            <v>0</v>
          </cell>
        </row>
        <row r="4016">
          <cell r="F4016">
            <v>464</v>
          </cell>
          <cell r="G4016" t="str">
            <v>Дотације организацијама обавезног социјалног осигурања</v>
          </cell>
          <cell r="J4016">
            <v>0</v>
          </cell>
        </row>
        <row r="4017">
          <cell r="F4017">
            <v>465</v>
          </cell>
          <cell r="G4017" t="str">
            <v>Остале донације, дотације и трансфери</v>
          </cell>
          <cell r="J4017">
            <v>0</v>
          </cell>
        </row>
        <row r="4018">
          <cell r="F4018">
            <v>472</v>
          </cell>
          <cell r="G4018" t="str">
            <v>Накнаде за социјалну заштиту из буџета</v>
          </cell>
          <cell r="J4018">
            <v>0</v>
          </cell>
        </row>
        <row r="4019">
          <cell r="F4019">
            <v>481</v>
          </cell>
          <cell r="G4019" t="str">
            <v>Дотације невладиним организацијама</v>
          </cell>
          <cell r="J4019">
            <v>0</v>
          </cell>
        </row>
        <row r="4020">
          <cell r="F4020">
            <v>482</v>
          </cell>
          <cell r="G4020" t="str">
            <v>Порези, обавезне таксе, казне и пенали</v>
          </cell>
          <cell r="J4020">
            <v>0</v>
          </cell>
        </row>
        <row r="4021">
          <cell r="F4021">
            <v>483</v>
          </cell>
          <cell r="G4021" t="str">
            <v>Новчане казне и пенали по решењу судова</v>
          </cell>
          <cell r="J4021">
            <v>0</v>
          </cell>
        </row>
        <row r="4022">
          <cell r="F4022">
            <v>484</v>
          </cell>
          <cell r="G4022" t="str">
            <v>Накнада штете за повреде или штету насталу услед елементарних непогода или других природних узрока</v>
          </cell>
          <cell r="J4022">
            <v>0</v>
          </cell>
        </row>
        <row r="4023">
          <cell r="F4023">
            <v>485</v>
          </cell>
          <cell r="G4023" t="str">
            <v>Накнада штете за повреде или штету нанету од стране државних органа</v>
          </cell>
          <cell r="J4023">
            <v>0</v>
          </cell>
        </row>
        <row r="4024">
          <cell r="F4024">
            <v>489</v>
          </cell>
          <cell r="G4024" t="str">
            <v>Расходи који се финансирају из средстава за реализацију националног инвестиционог плана</v>
          </cell>
          <cell r="J4024">
            <v>0</v>
          </cell>
        </row>
        <row r="4025">
          <cell r="F4025">
            <v>494</v>
          </cell>
          <cell r="G4025" t="str">
            <v>Административни трансфери из буџета - Текући расходи</v>
          </cell>
          <cell r="J4025">
            <v>0</v>
          </cell>
        </row>
        <row r="4026">
          <cell r="F4026">
            <v>495</v>
          </cell>
          <cell r="G4026" t="str">
            <v>Административни трансфери из буџета - Издаци за нефинансијску имовину</v>
          </cell>
          <cell r="J4026">
            <v>0</v>
          </cell>
        </row>
        <row r="4027">
          <cell r="F4027">
            <v>496</v>
          </cell>
          <cell r="G4027" t="str">
            <v>Административни трансфери из буџета - Издаци за отплату главнице и набавку финансијске имовине</v>
          </cell>
          <cell r="J4027">
            <v>0</v>
          </cell>
        </row>
        <row r="4028">
          <cell r="F4028">
            <v>499</v>
          </cell>
          <cell r="G4028" t="str">
            <v>Административни трансфери из буџета - Средства резерве</v>
          </cell>
          <cell r="J4028">
            <v>0</v>
          </cell>
        </row>
        <row r="4029">
          <cell r="F4029">
            <v>511</v>
          </cell>
          <cell r="G4029" t="str">
            <v>Зграде и грађевински објекти</v>
          </cell>
          <cell r="J4029">
            <v>0</v>
          </cell>
        </row>
        <row r="4030">
          <cell r="F4030">
            <v>512</v>
          </cell>
          <cell r="G4030" t="str">
            <v>Машине и опрема</v>
          </cell>
          <cell r="J4030">
            <v>0</v>
          </cell>
        </row>
        <row r="4031">
          <cell r="F4031">
            <v>513</v>
          </cell>
          <cell r="G4031" t="str">
            <v>Остале некретнине и опрема</v>
          </cell>
          <cell r="J4031">
            <v>0</v>
          </cell>
        </row>
        <row r="4032">
          <cell r="F4032">
            <v>514</v>
          </cell>
          <cell r="G4032" t="str">
            <v>Култивисана имовина</v>
          </cell>
          <cell r="J4032">
            <v>0</v>
          </cell>
        </row>
        <row r="4033">
          <cell r="F4033">
            <v>515</v>
          </cell>
          <cell r="G4033" t="str">
            <v>Нематеријална имовина</v>
          </cell>
          <cell r="J4033">
            <v>0</v>
          </cell>
        </row>
        <row r="4034">
          <cell r="F4034">
            <v>521</v>
          </cell>
          <cell r="G4034" t="str">
            <v>Робне резерве</v>
          </cell>
          <cell r="J4034">
            <v>0</v>
          </cell>
        </row>
        <row r="4035">
          <cell r="F4035">
            <v>522</v>
          </cell>
          <cell r="G4035" t="str">
            <v>Залихе производње</v>
          </cell>
          <cell r="J4035">
            <v>0</v>
          </cell>
        </row>
        <row r="4036">
          <cell r="F4036">
            <v>523</v>
          </cell>
          <cell r="G4036" t="str">
            <v>Залихе робе за даљу продају</v>
          </cell>
          <cell r="J4036">
            <v>0</v>
          </cell>
        </row>
        <row r="4037">
          <cell r="F4037">
            <v>531</v>
          </cell>
          <cell r="G4037" t="str">
            <v>Драгоцености</v>
          </cell>
          <cell r="J4037">
            <v>0</v>
          </cell>
        </row>
        <row r="4038">
          <cell r="F4038">
            <v>541</v>
          </cell>
          <cell r="G4038" t="str">
            <v>Земљиште</v>
          </cell>
          <cell r="J4038">
            <v>0</v>
          </cell>
        </row>
        <row r="4039">
          <cell r="F4039">
            <v>542</v>
          </cell>
          <cell r="G4039" t="str">
            <v>Рудна богатства</v>
          </cell>
          <cell r="J4039">
            <v>0</v>
          </cell>
        </row>
        <row r="4040">
          <cell r="F4040">
            <v>543</v>
          </cell>
          <cell r="G4040" t="str">
            <v>Шуме и воде</v>
          </cell>
          <cell r="J4040">
            <v>0</v>
          </cell>
        </row>
        <row r="4041">
          <cell r="F4041">
            <v>551</v>
          </cell>
          <cell r="G4041" t="str">
            <v>Нефинансијска имовина која се финансира из средстава за реализацију националног инвестиционог плана</v>
          </cell>
          <cell r="J4041">
            <v>0</v>
          </cell>
        </row>
        <row r="4042">
          <cell r="F4042">
            <v>611</v>
          </cell>
          <cell r="G4042" t="str">
            <v>Отплата главнице домаћим кредиторима</v>
          </cell>
          <cell r="J4042">
            <v>0</v>
          </cell>
        </row>
        <row r="4043">
          <cell r="F4043">
            <v>620</v>
          </cell>
          <cell r="G4043" t="str">
            <v>Набавка финансијске имовине</v>
          </cell>
          <cell r="J4043">
            <v>0</v>
          </cell>
        </row>
        <row r="4044">
          <cell r="G4044" t="str">
            <v>Извори финансирања за функцију 550:</v>
          </cell>
        </row>
        <row r="4045">
          <cell r="F4045" t="str">
            <v>01</v>
          </cell>
          <cell r="G4045" t="str">
            <v>Приходи из буџета</v>
          </cell>
          <cell r="H4045">
            <v>0</v>
          </cell>
          <cell r="J4045">
            <v>0</v>
          </cell>
        </row>
        <row r="4046">
          <cell r="F4046" t="str">
            <v>02</v>
          </cell>
          <cell r="G4046" t="str">
            <v>Трансфери између корисника на истом нивоу</v>
          </cell>
          <cell r="J4046">
            <v>0</v>
          </cell>
        </row>
        <row r="4047">
          <cell r="F4047" t="str">
            <v>03</v>
          </cell>
          <cell r="G4047" t="str">
            <v>Социјални доприноси</v>
          </cell>
          <cell r="J4047">
            <v>0</v>
          </cell>
        </row>
        <row r="4048">
          <cell r="F4048" t="str">
            <v>04</v>
          </cell>
          <cell r="G4048" t="str">
            <v>Сопствени приходи буџетских корисника</v>
          </cell>
          <cell r="J4048">
            <v>0</v>
          </cell>
        </row>
        <row r="4049">
          <cell r="F4049" t="str">
            <v>05</v>
          </cell>
          <cell r="G4049" t="str">
            <v>Донације од иностраних земаља</v>
          </cell>
          <cell r="J4049">
            <v>0</v>
          </cell>
        </row>
        <row r="4050">
          <cell r="F4050" t="str">
            <v>06</v>
          </cell>
          <cell r="G4050" t="str">
            <v>Донације од међународних организација</v>
          </cell>
          <cell r="J4050">
            <v>0</v>
          </cell>
        </row>
        <row r="4051">
          <cell r="F4051" t="str">
            <v>07</v>
          </cell>
          <cell r="G4051" t="str">
            <v>Донације од осталих нивоа власти</v>
          </cell>
          <cell r="J4051">
            <v>0</v>
          </cell>
        </row>
        <row r="4052">
          <cell r="F4052" t="str">
            <v>08</v>
          </cell>
          <cell r="G4052" t="str">
            <v>Донације од невладиних организација и појединаца</v>
          </cell>
          <cell r="J4052">
            <v>0</v>
          </cell>
        </row>
        <row r="4053">
          <cell r="F4053" t="str">
            <v>09</v>
          </cell>
          <cell r="G4053" t="str">
            <v>Примања од продаје нефинансијске имовине</v>
          </cell>
          <cell r="J4053">
            <v>0</v>
          </cell>
        </row>
        <row r="4054">
          <cell r="F4054" t="str">
            <v>10</v>
          </cell>
          <cell r="G4054" t="str">
            <v>Примања од домаћих задуживања</v>
          </cell>
          <cell r="J4054">
            <v>0</v>
          </cell>
        </row>
        <row r="4055">
          <cell r="F4055" t="str">
            <v>11</v>
          </cell>
          <cell r="G4055" t="str">
            <v>Примања од иностраних задуживања</v>
          </cell>
          <cell r="J4055">
            <v>0</v>
          </cell>
        </row>
        <row r="4056">
          <cell r="F4056" t="str">
            <v>12</v>
          </cell>
          <cell r="G4056" t="str">
            <v>Примања од отплате датих кредита и продаје финансијске имовине</v>
          </cell>
          <cell r="J4056">
            <v>0</v>
          </cell>
        </row>
        <row r="4057">
          <cell r="F4057" t="str">
            <v>13</v>
          </cell>
          <cell r="G4057" t="str">
            <v>Нераспоређени вишак прихода из ранијих година</v>
          </cell>
          <cell r="J4057">
            <v>0</v>
          </cell>
        </row>
        <row r="4058">
          <cell r="F4058" t="str">
            <v>14</v>
          </cell>
          <cell r="G4058" t="str">
            <v>Неутрошена средства од приватизације из претходних година</v>
          </cell>
          <cell r="J4058">
            <v>0</v>
          </cell>
        </row>
        <row r="4059">
          <cell r="F4059" t="str">
            <v>15</v>
          </cell>
          <cell r="G4059" t="str">
            <v>Неутрошена средства донација из претходних година</v>
          </cell>
          <cell r="J4059">
            <v>0</v>
          </cell>
        </row>
        <row r="4060">
          <cell r="F4060" t="str">
            <v>16</v>
          </cell>
          <cell r="G4060" t="str">
            <v>Родитељски динар за ваннаставне активности</v>
          </cell>
          <cell r="J4060">
            <v>0</v>
          </cell>
        </row>
        <row r="4061">
          <cell r="G4061" t="str">
            <v>Функција 550:</v>
          </cell>
          <cell r="H4061">
            <v>0</v>
          </cell>
          <cell r="I4061">
            <v>0</v>
          </cell>
          <cell r="J4061">
            <v>0</v>
          </cell>
        </row>
        <row r="4062">
          <cell r="G4062" t="str">
            <v>Извори финансирања за Програмску активност 0401-0002:</v>
          </cell>
        </row>
        <row r="4063">
          <cell r="F4063" t="str">
            <v>01</v>
          </cell>
          <cell r="G4063" t="str">
            <v>Приходи из буџета</v>
          </cell>
          <cell r="H4063">
            <v>0</v>
          </cell>
          <cell r="J4063">
            <v>0</v>
          </cell>
        </row>
        <row r="4064">
          <cell r="F4064" t="str">
            <v>02</v>
          </cell>
          <cell r="G4064" t="str">
            <v>Трансфери између корисника на истом нивоу</v>
          </cell>
          <cell r="J4064">
            <v>0</v>
          </cell>
        </row>
        <row r="4065">
          <cell r="F4065" t="str">
            <v>03</v>
          </cell>
          <cell r="G4065" t="str">
            <v>Социјални доприноси</v>
          </cell>
          <cell r="J4065">
            <v>0</v>
          </cell>
        </row>
        <row r="4066">
          <cell r="F4066" t="str">
            <v>04</v>
          </cell>
          <cell r="G4066" t="str">
            <v>Сопствени приходи буџетских корисника</v>
          </cell>
          <cell r="J4066">
            <v>0</v>
          </cell>
        </row>
        <row r="4067">
          <cell r="F4067" t="str">
            <v>05</v>
          </cell>
          <cell r="G4067" t="str">
            <v>Донације од иностраних земаља</v>
          </cell>
          <cell r="J4067">
            <v>0</v>
          </cell>
        </row>
        <row r="4068">
          <cell r="F4068" t="str">
            <v>06</v>
          </cell>
          <cell r="G4068" t="str">
            <v>Донације од међународних организација</v>
          </cell>
          <cell r="J4068">
            <v>0</v>
          </cell>
        </row>
        <row r="4069">
          <cell r="F4069" t="str">
            <v>07</v>
          </cell>
          <cell r="G4069" t="str">
            <v>Донације од осталих нивоа власти</v>
          </cell>
          <cell r="J4069">
            <v>0</v>
          </cell>
        </row>
        <row r="4070">
          <cell r="F4070" t="str">
            <v>08</v>
          </cell>
          <cell r="G4070" t="str">
            <v>Донације од невладиних организација и појединаца</v>
          </cell>
          <cell r="J4070">
            <v>0</v>
          </cell>
        </row>
        <row r="4071">
          <cell r="F4071" t="str">
            <v>09</v>
          </cell>
          <cell r="G4071" t="str">
            <v>Примања од продаје нефинансијске имовине</v>
          </cell>
          <cell r="J4071">
            <v>0</v>
          </cell>
        </row>
        <row r="4072">
          <cell r="F4072" t="str">
            <v>10</v>
          </cell>
          <cell r="G4072" t="str">
            <v>Примања од домаћих задуживања</v>
          </cell>
          <cell r="J4072">
            <v>0</v>
          </cell>
        </row>
        <row r="4073">
          <cell r="F4073" t="str">
            <v>11</v>
          </cell>
          <cell r="G4073" t="str">
            <v>Примања од иностраних задуживања</v>
          </cell>
          <cell r="J4073">
            <v>0</v>
          </cell>
        </row>
        <row r="4074">
          <cell r="F4074" t="str">
            <v>12</v>
          </cell>
          <cell r="G4074" t="str">
            <v>Примања од отплате датих кредита и продаје финансијске имовине</v>
          </cell>
          <cell r="J4074">
            <v>0</v>
          </cell>
        </row>
        <row r="4075">
          <cell r="F4075" t="str">
            <v>13</v>
          </cell>
          <cell r="G4075" t="str">
            <v>Нераспоређени вишак прихода из ранијих година</v>
          </cell>
          <cell r="J4075">
            <v>0</v>
          </cell>
        </row>
        <row r="4076">
          <cell r="F4076" t="str">
            <v>14</v>
          </cell>
          <cell r="G4076" t="str">
            <v>Неутрошена средства од приватизације из претходних година</v>
          </cell>
          <cell r="J4076">
            <v>0</v>
          </cell>
        </row>
        <row r="4077">
          <cell r="F4077" t="str">
            <v>15</v>
          </cell>
          <cell r="G4077" t="str">
            <v>Неутрошена средства донација из претходних година</v>
          </cell>
          <cell r="J4077">
            <v>0</v>
          </cell>
        </row>
        <row r="4078">
          <cell r="F4078" t="str">
            <v>16</v>
          </cell>
          <cell r="G4078" t="str">
            <v>Родитељски динар за ваннаставне активности</v>
          </cell>
          <cell r="J4078">
            <v>0</v>
          </cell>
        </row>
        <row r="4079">
          <cell r="G4079" t="str">
            <v>Свега за Програмску активност 0401-0002:</v>
          </cell>
          <cell r="H4079">
            <v>0</v>
          </cell>
          <cell r="I4079">
            <v>0</v>
          </cell>
          <cell r="J4079">
            <v>0</v>
          </cell>
        </row>
        <row r="4081">
          <cell r="C4081" t="str">
            <v>0401-0004</v>
          </cell>
          <cell r="G4081" t="str">
            <v>Заштита природних вредности и унапређење подручја са природним својствима</v>
          </cell>
        </row>
        <row r="4082">
          <cell r="D4082">
            <v>540</v>
          </cell>
          <cell r="G4082" t="str">
            <v>Заштита биљног и животињског света и крајолика;</v>
          </cell>
        </row>
        <row r="4083">
          <cell r="F4083">
            <v>411</v>
          </cell>
          <cell r="G4083" t="str">
            <v>Плате, додаци и накнаде запослених (зараде)</v>
          </cell>
          <cell r="J4083">
            <v>0</v>
          </cell>
        </row>
        <row r="4084">
          <cell r="F4084">
            <v>412</v>
          </cell>
          <cell r="G4084" t="str">
            <v>Социјални доприноси на терет послодавца</v>
          </cell>
          <cell r="J4084">
            <v>0</v>
          </cell>
        </row>
        <row r="4085">
          <cell r="F4085">
            <v>413</v>
          </cell>
          <cell r="G4085" t="str">
            <v>Накнаде у натури</v>
          </cell>
          <cell r="J4085">
            <v>0</v>
          </cell>
        </row>
        <row r="4086">
          <cell r="F4086">
            <v>414</v>
          </cell>
          <cell r="G4086" t="str">
            <v>Социјална давања запосленима</v>
          </cell>
          <cell r="J4086">
            <v>0</v>
          </cell>
        </row>
        <row r="4087">
          <cell r="F4087">
            <v>415</v>
          </cell>
          <cell r="G4087" t="str">
            <v>Накнаде трошкова за запослене</v>
          </cell>
          <cell r="J4087">
            <v>0</v>
          </cell>
        </row>
        <row r="4088">
          <cell r="F4088">
            <v>416</v>
          </cell>
          <cell r="G4088" t="str">
            <v>Награде запосленима и остали посебни расходи</v>
          </cell>
          <cell r="J4088">
            <v>0</v>
          </cell>
        </row>
        <row r="4089">
          <cell r="F4089">
            <v>417</v>
          </cell>
          <cell r="G4089" t="str">
            <v>Посланички додатак</v>
          </cell>
          <cell r="J4089">
            <v>0</v>
          </cell>
        </row>
        <row r="4090">
          <cell r="F4090">
            <v>418</v>
          </cell>
          <cell r="G4090" t="str">
            <v>Судијски додатак.</v>
          </cell>
          <cell r="J4090">
            <v>0</v>
          </cell>
        </row>
        <row r="4091">
          <cell r="F4091">
            <v>421</v>
          </cell>
          <cell r="G4091" t="str">
            <v>Стални трошкови</v>
          </cell>
          <cell r="J4091">
            <v>0</v>
          </cell>
        </row>
        <row r="4092">
          <cell r="F4092">
            <v>422</v>
          </cell>
          <cell r="G4092" t="str">
            <v>Трошкови путовања</v>
          </cell>
          <cell r="J4092">
            <v>0</v>
          </cell>
        </row>
        <row r="4093">
          <cell r="F4093">
            <v>423</v>
          </cell>
          <cell r="G4093" t="str">
            <v>Услуге по уговору</v>
          </cell>
          <cell r="J4093">
            <v>0</v>
          </cell>
        </row>
        <row r="4094">
          <cell r="F4094">
            <v>424</v>
          </cell>
          <cell r="G4094" t="str">
            <v>Специјализоване услуге</v>
          </cell>
          <cell r="J4094">
            <v>0</v>
          </cell>
        </row>
        <row r="4095">
          <cell r="F4095">
            <v>425</v>
          </cell>
          <cell r="G4095" t="str">
            <v>Текуће поправке и одржавање</v>
          </cell>
          <cell r="J4095">
            <v>0</v>
          </cell>
        </row>
        <row r="4096">
          <cell r="F4096">
            <v>426</v>
          </cell>
          <cell r="G4096" t="str">
            <v>Материјал</v>
          </cell>
          <cell r="J4096">
            <v>0</v>
          </cell>
        </row>
        <row r="4097">
          <cell r="F4097">
            <v>431</v>
          </cell>
          <cell r="G4097" t="str">
            <v>Амортизација некретнина и опреме</v>
          </cell>
          <cell r="J4097">
            <v>0</v>
          </cell>
        </row>
        <row r="4098">
          <cell r="F4098">
            <v>432</v>
          </cell>
          <cell r="G4098" t="str">
            <v>Амортизација култивисане имовине</v>
          </cell>
          <cell r="J4098">
            <v>0</v>
          </cell>
        </row>
        <row r="4099">
          <cell r="F4099">
            <v>433</v>
          </cell>
          <cell r="G4099" t="str">
            <v>Употреба драгоцености</v>
          </cell>
          <cell r="J4099">
            <v>0</v>
          </cell>
        </row>
        <row r="4100">
          <cell r="F4100">
            <v>434</v>
          </cell>
          <cell r="G4100" t="str">
            <v>Употреба природне имовине</v>
          </cell>
          <cell r="J4100">
            <v>0</v>
          </cell>
        </row>
        <row r="4101">
          <cell r="F4101">
            <v>435</v>
          </cell>
          <cell r="G4101" t="str">
            <v>Амортизација нематеријалне имовине</v>
          </cell>
          <cell r="J4101">
            <v>0</v>
          </cell>
        </row>
        <row r="4102">
          <cell r="F4102">
            <v>441</v>
          </cell>
          <cell r="G4102" t="str">
            <v>Отплата домаћих камата</v>
          </cell>
          <cell r="J4102">
            <v>0</v>
          </cell>
        </row>
        <row r="4103">
          <cell r="F4103">
            <v>442</v>
          </cell>
          <cell r="G4103" t="str">
            <v>Отплата страних камата</v>
          </cell>
          <cell r="J4103">
            <v>0</v>
          </cell>
        </row>
        <row r="4104">
          <cell r="F4104">
            <v>443</v>
          </cell>
          <cell r="G4104" t="str">
            <v>Отплата камата по гаранцијама</v>
          </cell>
          <cell r="J4104">
            <v>0</v>
          </cell>
        </row>
        <row r="4105">
          <cell r="F4105">
            <v>444</v>
          </cell>
          <cell r="G4105" t="str">
            <v>Пратећи трошкови задуживања</v>
          </cell>
          <cell r="J4105">
            <v>0</v>
          </cell>
        </row>
        <row r="4106">
          <cell r="F4106">
            <v>4511</v>
          </cell>
          <cell r="G410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106">
            <v>0</v>
          </cell>
        </row>
        <row r="4107">
          <cell r="F4107">
            <v>4512</v>
          </cell>
          <cell r="G410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107">
            <v>0</v>
          </cell>
        </row>
        <row r="4108">
          <cell r="F4108">
            <v>452</v>
          </cell>
          <cell r="G4108" t="str">
            <v>Субвенције приватним финансијским институцијама</v>
          </cell>
          <cell r="J4108">
            <v>0</v>
          </cell>
        </row>
        <row r="4109">
          <cell r="F4109">
            <v>453</v>
          </cell>
          <cell r="G4109" t="str">
            <v>Субвенције јавним финансијским институцијама</v>
          </cell>
          <cell r="J4109">
            <v>0</v>
          </cell>
        </row>
        <row r="4110">
          <cell r="F4110">
            <v>454</v>
          </cell>
          <cell r="G4110" t="str">
            <v>Субвенције приватним предузећима</v>
          </cell>
          <cell r="J4110">
            <v>0</v>
          </cell>
        </row>
        <row r="4111">
          <cell r="F4111">
            <v>461</v>
          </cell>
          <cell r="G4111" t="str">
            <v>Донације страним владама</v>
          </cell>
          <cell r="J4111">
            <v>0</v>
          </cell>
        </row>
        <row r="4112">
          <cell r="F4112">
            <v>462</v>
          </cell>
          <cell r="G4112" t="str">
            <v>Донације и дотације међународним организацијама</v>
          </cell>
          <cell r="J4112">
            <v>0</v>
          </cell>
        </row>
        <row r="4113">
          <cell r="F4113">
            <v>4631</v>
          </cell>
          <cell r="G4113" t="str">
            <v>Текући трансфери осталим нивоима власти</v>
          </cell>
          <cell r="J4113">
            <v>0</v>
          </cell>
        </row>
        <row r="4114">
          <cell r="F4114">
            <v>4632</v>
          </cell>
          <cell r="G4114" t="str">
            <v>Капитални трансфери осталим нивоима власти</v>
          </cell>
          <cell r="J4114">
            <v>0</v>
          </cell>
        </row>
        <row r="4115">
          <cell r="F4115">
            <v>464</v>
          </cell>
          <cell r="G4115" t="str">
            <v>Дотације организацијама обавезног социјалног осигурања</v>
          </cell>
          <cell r="J4115">
            <v>0</v>
          </cell>
        </row>
        <row r="4116">
          <cell r="F4116">
            <v>465</v>
          </cell>
          <cell r="G4116" t="str">
            <v>Остале донације, дотације и трансфери</v>
          </cell>
          <cell r="J4116">
            <v>0</v>
          </cell>
        </row>
        <row r="4117">
          <cell r="F4117">
            <v>472</v>
          </cell>
          <cell r="G4117" t="str">
            <v>Накнаде за социјалну заштиту из буџета</v>
          </cell>
          <cell r="J4117">
            <v>0</v>
          </cell>
        </row>
        <row r="4118">
          <cell r="F4118">
            <v>481</v>
          </cell>
          <cell r="G4118" t="str">
            <v>Дотације невладиним организацијама</v>
          </cell>
          <cell r="J4118">
            <v>0</v>
          </cell>
        </row>
        <row r="4119">
          <cell r="F4119">
            <v>482</v>
          </cell>
          <cell r="G4119" t="str">
            <v>Порези, обавезне таксе, казне и пенали</v>
          </cell>
          <cell r="J4119">
            <v>0</v>
          </cell>
        </row>
        <row r="4120">
          <cell r="F4120">
            <v>483</v>
          </cell>
          <cell r="G4120" t="str">
            <v>Новчане казне и пенали по решењу судова</v>
          </cell>
          <cell r="J4120">
            <v>0</v>
          </cell>
        </row>
        <row r="4121">
          <cell r="F4121">
            <v>484</v>
          </cell>
          <cell r="G4121" t="str">
            <v>Накнада штете за повреде или штету насталу услед елементарних непогода или других природних узрока</v>
          </cell>
          <cell r="J4121">
            <v>0</v>
          </cell>
        </row>
        <row r="4122">
          <cell r="F4122">
            <v>485</v>
          </cell>
          <cell r="G4122" t="str">
            <v>Накнада штете за повреде или штету нанету од стране државних органа</v>
          </cell>
          <cell r="J4122">
            <v>0</v>
          </cell>
        </row>
        <row r="4123">
          <cell r="F4123">
            <v>489</v>
          </cell>
          <cell r="G4123" t="str">
            <v>Расходи који се финансирају из средстава за реализацију националног инвестиционог плана</v>
          </cell>
          <cell r="J4123">
            <v>0</v>
          </cell>
        </row>
        <row r="4124">
          <cell r="F4124">
            <v>494</v>
          </cell>
          <cell r="G4124" t="str">
            <v>Административни трансфери из буџета - Текући расходи</v>
          </cell>
          <cell r="J4124">
            <v>0</v>
          </cell>
        </row>
        <row r="4125">
          <cell r="F4125">
            <v>495</v>
          </cell>
          <cell r="G4125" t="str">
            <v>Административни трансфери из буџета - Издаци за нефинансијску имовину</v>
          </cell>
          <cell r="J4125">
            <v>0</v>
          </cell>
        </row>
        <row r="4126">
          <cell r="F4126">
            <v>496</v>
          </cell>
          <cell r="G4126" t="str">
            <v>Административни трансфери из буџета - Издаци за отплату главнице и набавку финансијске имовине</v>
          </cell>
          <cell r="J4126">
            <v>0</v>
          </cell>
        </row>
        <row r="4127">
          <cell r="F4127">
            <v>499</v>
          </cell>
          <cell r="G4127" t="str">
            <v>Административни трансфери из буџета - Средства резерве</v>
          </cell>
          <cell r="J4127">
            <v>0</v>
          </cell>
        </row>
        <row r="4128">
          <cell r="F4128">
            <v>511</v>
          </cell>
          <cell r="G4128" t="str">
            <v>Зграде и грађевински објекти</v>
          </cell>
          <cell r="J4128">
            <v>0</v>
          </cell>
        </row>
        <row r="4129">
          <cell r="F4129">
            <v>512</v>
          </cell>
          <cell r="G4129" t="str">
            <v>Машине и опрема</v>
          </cell>
          <cell r="J4129">
            <v>0</v>
          </cell>
        </row>
        <row r="4130">
          <cell r="F4130">
            <v>513</v>
          </cell>
          <cell r="G4130" t="str">
            <v>Остале некретнине и опрема</v>
          </cell>
          <cell r="J4130">
            <v>0</v>
          </cell>
        </row>
        <row r="4131">
          <cell r="F4131">
            <v>514</v>
          </cell>
          <cell r="G4131" t="str">
            <v>Култивисана имовина</v>
          </cell>
          <cell r="J4131">
            <v>0</v>
          </cell>
        </row>
        <row r="4132">
          <cell r="F4132">
            <v>515</v>
          </cell>
          <cell r="G4132" t="str">
            <v>Нематеријална имовина</v>
          </cell>
          <cell r="J4132">
            <v>0</v>
          </cell>
        </row>
        <row r="4133">
          <cell r="F4133">
            <v>521</v>
          </cell>
          <cell r="G4133" t="str">
            <v>Робне резерве</v>
          </cell>
          <cell r="J4133">
            <v>0</v>
          </cell>
        </row>
        <row r="4134">
          <cell r="F4134">
            <v>522</v>
          </cell>
          <cell r="G4134" t="str">
            <v>Залихе производње</v>
          </cell>
          <cell r="J4134">
            <v>0</v>
          </cell>
        </row>
        <row r="4135">
          <cell r="F4135">
            <v>523</v>
          </cell>
          <cell r="G4135" t="str">
            <v>Залихе робе за даљу продају</v>
          </cell>
          <cell r="J4135">
            <v>0</v>
          </cell>
        </row>
        <row r="4136">
          <cell r="F4136">
            <v>531</v>
          </cell>
          <cell r="G4136" t="str">
            <v>Драгоцености</v>
          </cell>
          <cell r="J4136">
            <v>0</v>
          </cell>
        </row>
        <row r="4137">
          <cell r="F4137">
            <v>541</v>
          </cell>
          <cell r="G4137" t="str">
            <v>Земљиште</v>
          </cell>
          <cell r="J4137">
            <v>0</v>
          </cell>
        </row>
        <row r="4138">
          <cell r="F4138">
            <v>542</v>
          </cell>
          <cell r="G4138" t="str">
            <v>Рудна богатства</v>
          </cell>
          <cell r="J4138">
            <v>0</v>
          </cell>
        </row>
        <row r="4139">
          <cell r="F4139">
            <v>543</v>
          </cell>
          <cell r="G4139" t="str">
            <v>Шуме и воде</v>
          </cell>
          <cell r="J4139">
            <v>0</v>
          </cell>
        </row>
        <row r="4140">
          <cell r="F4140">
            <v>551</v>
          </cell>
          <cell r="G4140" t="str">
            <v>Нефинансијска имовина која се финансира из средстава за реализацију националног инвестиционог плана</v>
          </cell>
          <cell r="J4140">
            <v>0</v>
          </cell>
        </row>
        <row r="4141">
          <cell r="F4141">
            <v>611</v>
          </cell>
          <cell r="G4141" t="str">
            <v>Отплата главнице домаћим кредиторима</v>
          </cell>
          <cell r="J4141">
            <v>0</v>
          </cell>
        </row>
        <row r="4142">
          <cell r="F4142">
            <v>620</v>
          </cell>
          <cell r="G4142" t="str">
            <v>Набавка финансијске имовине</v>
          </cell>
          <cell r="J4142">
            <v>0</v>
          </cell>
        </row>
        <row r="4143">
          <cell r="G4143" t="str">
            <v>Извори финансирања за функцију 540:</v>
          </cell>
        </row>
        <row r="4144">
          <cell r="F4144" t="str">
            <v>01</v>
          </cell>
          <cell r="G4144" t="str">
            <v>Приходи из буџета</v>
          </cell>
          <cell r="H4144">
            <v>0</v>
          </cell>
          <cell r="J4144">
            <v>0</v>
          </cell>
        </row>
        <row r="4145">
          <cell r="F4145" t="str">
            <v>02</v>
          </cell>
          <cell r="G4145" t="str">
            <v>Трансфери између корисника на истом нивоу</v>
          </cell>
          <cell r="J4145">
            <v>0</v>
          </cell>
        </row>
        <row r="4146">
          <cell r="F4146" t="str">
            <v>03</v>
          </cell>
          <cell r="G4146" t="str">
            <v>Социјални доприноси</v>
          </cell>
          <cell r="J4146">
            <v>0</v>
          </cell>
        </row>
        <row r="4147">
          <cell r="F4147" t="str">
            <v>04</v>
          </cell>
          <cell r="G4147" t="str">
            <v>Сопствени приходи буџетских корисника</v>
          </cell>
          <cell r="J4147">
            <v>0</v>
          </cell>
        </row>
        <row r="4148">
          <cell r="F4148" t="str">
            <v>05</v>
          </cell>
          <cell r="G4148" t="str">
            <v>Донације од иностраних земаља</v>
          </cell>
          <cell r="J4148">
            <v>0</v>
          </cell>
        </row>
        <row r="4149">
          <cell r="F4149" t="str">
            <v>06</v>
          </cell>
          <cell r="G4149" t="str">
            <v>Донације од међународних организација</v>
          </cell>
          <cell r="J4149">
            <v>0</v>
          </cell>
        </row>
        <row r="4150">
          <cell r="F4150" t="str">
            <v>07</v>
          </cell>
          <cell r="G4150" t="str">
            <v>Донације од осталих нивоа власти</v>
          </cell>
          <cell r="J4150">
            <v>0</v>
          </cell>
        </row>
        <row r="4151">
          <cell r="F4151" t="str">
            <v>08</v>
          </cell>
          <cell r="G4151" t="str">
            <v>Донације од невладиних организација и појединаца</v>
          </cell>
          <cell r="J4151">
            <v>0</v>
          </cell>
        </row>
        <row r="4152">
          <cell r="F4152" t="str">
            <v>09</v>
          </cell>
          <cell r="G4152" t="str">
            <v>Примања од продаје нефинансијске имовине</v>
          </cell>
          <cell r="J4152">
            <v>0</v>
          </cell>
        </row>
        <row r="4153">
          <cell r="F4153" t="str">
            <v>10</v>
          </cell>
          <cell r="G4153" t="str">
            <v>Примања од домаћих задуживања</v>
          </cell>
          <cell r="J4153">
            <v>0</v>
          </cell>
        </row>
        <row r="4154">
          <cell r="F4154" t="str">
            <v>11</v>
          </cell>
          <cell r="G4154" t="str">
            <v>Примања од иностраних задуживања</v>
          </cell>
          <cell r="J4154">
            <v>0</v>
          </cell>
        </row>
        <row r="4155">
          <cell r="F4155" t="str">
            <v>12</v>
          </cell>
          <cell r="G4155" t="str">
            <v>Примања од отплате датих кредита и продаје финансијске имовине</v>
          </cell>
          <cell r="J4155">
            <v>0</v>
          </cell>
        </row>
        <row r="4156">
          <cell r="F4156" t="str">
            <v>13</v>
          </cell>
          <cell r="G4156" t="str">
            <v>Нераспоређени вишак прихода из ранијих година</v>
          </cell>
          <cell r="J4156">
            <v>0</v>
          </cell>
        </row>
        <row r="4157">
          <cell r="F4157" t="str">
            <v>14</v>
          </cell>
          <cell r="G4157" t="str">
            <v>Неутрошена средства од приватизације из претходних година</v>
          </cell>
          <cell r="J4157">
            <v>0</v>
          </cell>
        </row>
        <row r="4158">
          <cell r="F4158" t="str">
            <v>15</v>
          </cell>
          <cell r="G4158" t="str">
            <v>Неутрошена средства донација из претходних година</v>
          </cell>
          <cell r="J4158">
            <v>0</v>
          </cell>
        </row>
        <row r="4159">
          <cell r="F4159" t="str">
            <v>16</v>
          </cell>
          <cell r="G4159" t="str">
            <v>Родитељски динар за ваннаставне активности</v>
          </cell>
          <cell r="J4159">
            <v>0</v>
          </cell>
        </row>
        <row r="4160">
          <cell r="G4160" t="str">
            <v>Функција 540:</v>
          </cell>
          <cell r="H4160">
            <v>0</v>
          </cell>
          <cell r="I4160">
            <v>0</v>
          </cell>
          <cell r="J4160">
            <v>0</v>
          </cell>
        </row>
        <row r="4161">
          <cell r="G4161" t="str">
            <v>Извори финансирања за Програмску активност 0401-0004:</v>
          </cell>
        </row>
        <row r="4162">
          <cell r="F4162" t="str">
            <v>01</v>
          </cell>
          <cell r="G4162" t="str">
            <v>Приходи из буџета</v>
          </cell>
          <cell r="H4162">
            <v>0</v>
          </cell>
          <cell r="J4162">
            <v>0</v>
          </cell>
        </row>
        <row r="4163">
          <cell r="F4163" t="str">
            <v>02</v>
          </cell>
          <cell r="G4163" t="str">
            <v>Трансфери између корисника на истом нивоу</v>
          </cell>
          <cell r="J4163">
            <v>0</v>
          </cell>
        </row>
        <row r="4164">
          <cell r="F4164" t="str">
            <v>03</v>
          </cell>
          <cell r="G4164" t="str">
            <v>Социјални доприноси</v>
          </cell>
          <cell r="J4164">
            <v>0</v>
          </cell>
        </row>
        <row r="4165">
          <cell r="F4165" t="str">
            <v>04</v>
          </cell>
          <cell r="G4165" t="str">
            <v>Сопствени приходи буџетских корисника</v>
          </cell>
          <cell r="J4165">
            <v>0</v>
          </cell>
        </row>
        <row r="4166">
          <cell r="F4166" t="str">
            <v>05</v>
          </cell>
          <cell r="G4166" t="str">
            <v>Донације од иностраних земаља</v>
          </cell>
          <cell r="J4166">
            <v>0</v>
          </cell>
        </row>
        <row r="4167">
          <cell r="F4167" t="str">
            <v>06</v>
          </cell>
          <cell r="G4167" t="str">
            <v>Донације од међународних организација</v>
          </cell>
          <cell r="J4167">
            <v>0</v>
          </cell>
        </row>
        <row r="4168">
          <cell r="F4168" t="str">
            <v>07</v>
          </cell>
          <cell r="G4168" t="str">
            <v>Донације од осталих нивоа власти</v>
          </cell>
          <cell r="J4168">
            <v>0</v>
          </cell>
        </row>
        <row r="4169">
          <cell r="F4169" t="str">
            <v>08</v>
          </cell>
          <cell r="G4169" t="str">
            <v>Донације од невладиних организација и појединаца</v>
          </cell>
          <cell r="J4169">
            <v>0</v>
          </cell>
        </row>
        <row r="4170">
          <cell r="F4170" t="str">
            <v>09</v>
          </cell>
          <cell r="G4170" t="str">
            <v>Примања од продаје нефинансијске имовине</v>
          </cell>
          <cell r="J4170">
            <v>0</v>
          </cell>
        </row>
        <row r="4171">
          <cell r="F4171" t="str">
            <v>10</v>
          </cell>
          <cell r="G4171" t="str">
            <v>Примања од домаћих задуживања</v>
          </cell>
          <cell r="J4171">
            <v>0</v>
          </cell>
        </row>
        <row r="4172">
          <cell r="F4172" t="str">
            <v>11</v>
          </cell>
          <cell r="G4172" t="str">
            <v>Примања од иностраних задуживања</v>
          </cell>
          <cell r="J4172">
            <v>0</v>
          </cell>
        </row>
        <row r="4173">
          <cell r="F4173" t="str">
            <v>12</v>
          </cell>
          <cell r="G4173" t="str">
            <v>Примања од отплате датих кредита и продаје финансијске имовине</v>
          </cell>
          <cell r="J4173">
            <v>0</v>
          </cell>
        </row>
        <row r="4174">
          <cell r="F4174" t="str">
            <v>13</v>
          </cell>
          <cell r="G4174" t="str">
            <v>Нераспоређени вишак прихода из ранијих година</v>
          </cell>
          <cell r="J4174">
            <v>0</v>
          </cell>
        </row>
        <row r="4175">
          <cell r="F4175" t="str">
            <v>14</v>
          </cell>
          <cell r="G4175" t="str">
            <v>Неутрошена средства од приватизације из претходних година</v>
          </cell>
          <cell r="J4175">
            <v>0</v>
          </cell>
        </row>
        <row r="4176">
          <cell r="F4176" t="str">
            <v>15</v>
          </cell>
          <cell r="G4176" t="str">
            <v>Неутрошена средства донација из претходних година</v>
          </cell>
          <cell r="J4176">
            <v>0</v>
          </cell>
        </row>
        <row r="4177">
          <cell r="F4177" t="str">
            <v>16</v>
          </cell>
          <cell r="G4177" t="str">
            <v>Родитељски динар за ваннаставне активности</v>
          </cell>
          <cell r="J4177">
            <v>0</v>
          </cell>
        </row>
        <row r="4178">
          <cell r="G4178" t="str">
            <v>Свега за Програмску активност 0401-0004:</v>
          </cell>
          <cell r="H4178">
            <v>0</v>
          </cell>
          <cell r="I4178">
            <v>0</v>
          </cell>
          <cell r="J4178">
            <v>0</v>
          </cell>
        </row>
        <row r="4180">
          <cell r="C4180" t="str">
            <v>0401-П1</v>
          </cell>
          <cell r="G4180" t="str">
            <v>Набавка контејнера</v>
          </cell>
        </row>
        <row r="4181">
          <cell r="D4181">
            <v>560</v>
          </cell>
          <cell r="G4181" t="str">
            <v>Заштита животне средине некласификована на другом месту</v>
          </cell>
        </row>
        <row r="4182">
          <cell r="F4182">
            <v>411</v>
          </cell>
          <cell r="G4182" t="str">
            <v>Плате, додаци и накнаде запослених (зараде)</v>
          </cell>
          <cell r="J4182">
            <v>0</v>
          </cell>
        </row>
        <row r="4183">
          <cell r="F4183">
            <v>412</v>
          </cell>
          <cell r="G4183" t="str">
            <v>Социјални доприноси на терет послодавца</v>
          </cell>
          <cell r="J4183">
            <v>0</v>
          </cell>
        </row>
        <row r="4184">
          <cell r="F4184">
            <v>413</v>
          </cell>
          <cell r="G4184" t="str">
            <v>Накнаде у натури</v>
          </cell>
          <cell r="J4184">
            <v>0</v>
          </cell>
        </row>
        <row r="4185">
          <cell r="F4185">
            <v>414</v>
          </cell>
          <cell r="G4185" t="str">
            <v>Социјална давања запосленима</v>
          </cell>
          <cell r="J4185">
            <v>0</v>
          </cell>
        </row>
        <row r="4186">
          <cell r="F4186">
            <v>415</v>
          </cell>
          <cell r="G4186" t="str">
            <v>Накнаде трошкова за запослене</v>
          </cell>
          <cell r="J4186">
            <v>0</v>
          </cell>
        </row>
        <row r="4187">
          <cell r="F4187">
            <v>416</v>
          </cell>
          <cell r="G4187" t="str">
            <v>Награде запосленима и остали посебни расходи</v>
          </cell>
          <cell r="J4187">
            <v>0</v>
          </cell>
        </row>
        <row r="4188">
          <cell r="F4188">
            <v>417</v>
          </cell>
          <cell r="G4188" t="str">
            <v>Посланички додатак</v>
          </cell>
          <cell r="J4188">
            <v>0</v>
          </cell>
        </row>
        <row r="4189">
          <cell r="F4189">
            <v>418</v>
          </cell>
          <cell r="G4189" t="str">
            <v>Судијски додатак.</v>
          </cell>
          <cell r="J4189">
            <v>0</v>
          </cell>
        </row>
        <row r="4190">
          <cell r="F4190">
            <v>421</v>
          </cell>
          <cell r="G4190" t="str">
            <v>Стални трошкови</v>
          </cell>
          <cell r="J4190">
            <v>0</v>
          </cell>
        </row>
        <row r="4191">
          <cell r="F4191">
            <v>422</v>
          </cell>
          <cell r="G4191" t="str">
            <v>Трошкови путовања</v>
          </cell>
          <cell r="J4191">
            <v>0</v>
          </cell>
        </row>
        <row r="4192">
          <cell r="F4192">
            <v>423</v>
          </cell>
          <cell r="G4192" t="str">
            <v>Услуге по уговору</v>
          </cell>
          <cell r="J4192">
            <v>0</v>
          </cell>
        </row>
        <row r="4193">
          <cell r="F4193">
            <v>424</v>
          </cell>
          <cell r="G4193" t="str">
            <v>Специјализоване услуге</v>
          </cell>
          <cell r="J4193">
            <v>0</v>
          </cell>
        </row>
        <row r="4194">
          <cell r="F4194">
            <v>425</v>
          </cell>
          <cell r="G4194" t="str">
            <v>Текуће поправке и одржавање</v>
          </cell>
          <cell r="J4194">
            <v>0</v>
          </cell>
        </row>
        <row r="4195">
          <cell r="F4195">
            <v>426</v>
          </cell>
          <cell r="G4195" t="str">
            <v>Материјал</v>
          </cell>
          <cell r="J4195">
            <v>0</v>
          </cell>
        </row>
        <row r="4196">
          <cell r="F4196">
            <v>431</v>
          </cell>
          <cell r="G4196" t="str">
            <v>Амортизација некретнина и опреме</v>
          </cell>
          <cell r="J4196">
            <v>0</v>
          </cell>
        </row>
        <row r="4197">
          <cell r="F4197">
            <v>432</v>
          </cell>
          <cell r="G4197" t="str">
            <v>Амортизација култивисане имовине</v>
          </cell>
          <cell r="J4197">
            <v>0</v>
          </cell>
        </row>
        <row r="4198">
          <cell r="F4198">
            <v>433</v>
          </cell>
          <cell r="G4198" t="str">
            <v>Употреба драгоцености</v>
          </cell>
          <cell r="J4198">
            <v>0</v>
          </cell>
        </row>
        <row r="4199">
          <cell r="F4199">
            <v>434</v>
          </cell>
          <cell r="G4199" t="str">
            <v>Употреба природне имовине</v>
          </cell>
          <cell r="J4199">
            <v>0</v>
          </cell>
        </row>
        <row r="4200">
          <cell r="F4200">
            <v>435</v>
          </cell>
          <cell r="G4200" t="str">
            <v>Амортизација нематеријалне имовине</v>
          </cell>
          <cell r="J4200">
            <v>0</v>
          </cell>
        </row>
        <row r="4201">
          <cell r="F4201">
            <v>441</v>
          </cell>
          <cell r="G4201" t="str">
            <v>Отплата домаћих камата</v>
          </cell>
          <cell r="J4201">
            <v>0</v>
          </cell>
        </row>
        <row r="4202">
          <cell r="F4202">
            <v>442</v>
          </cell>
          <cell r="G4202" t="str">
            <v>Отплата страних камата</v>
          </cell>
          <cell r="J4202">
            <v>0</v>
          </cell>
        </row>
        <row r="4203">
          <cell r="F4203">
            <v>443</v>
          </cell>
          <cell r="G4203" t="str">
            <v>Отплата камата по гаранцијама</v>
          </cell>
          <cell r="J4203">
            <v>0</v>
          </cell>
        </row>
        <row r="4204">
          <cell r="F4204">
            <v>444</v>
          </cell>
          <cell r="G4204" t="str">
            <v>Пратећи трошкови задуживања</v>
          </cell>
          <cell r="J4204">
            <v>0</v>
          </cell>
        </row>
        <row r="4205">
          <cell r="F4205">
            <v>4511</v>
          </cell>
          <cell r="G4205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205">
            <v>0</v>
          </cell>
        </row>
        <row r="4206">
          <cell r="F4206">
            <v>4512</v>
          </cell>
          <cell r="G4206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206">
            <v>0</v>
          </cell>
        </row>
        <row r="4207">
          <cell r="F4207">
            <v>452</v>
          </cell>
          <cell r="G4207" t="str">
            <v>Субвенције приватним финансијским институцијама</v>
          </cell>
          <cell r="J4207">
            <v>0</v>
          </cell>
        </row>
        <row r="4208">
          <cell r="F4208">
            <v>453</v>
          </cell>
          <cell r="G4208" t="str">
            <v>Субвенције јавним финансијским институцијама</v>
          </cell>
          <cell r="J4208">
            <v>0</v>
          </cell>
        </row>
        <row r="4209">
          <cell r="F4209">
            <v>454</v>
          </cell>
          <cell r="G4209" t="str">
            <v>Субвенције приватним предузећима</v>
          </cell>
          <cell r="J4209">
            <v>0</v>
          </cell>
        </row>
        <row r="4210">
          <cell r="F4210">
            <v>461</v>
          </cell>
          <cell r="G4210" t="str">
            <v>Донације страним владама</v>
          </cell>
          <cell r="J4210">
            <v>0</v>
          </cell>
        </row>
        <row r="4211">
          <cell r="F4211">
            <v>462</v>
          </cell>
          <cell r="G4211" t="str">
            <v>Донације и дотације међународним организацијама</v>
          </cell>
          <cell r="J4211">
            <v>0</v>
          </cell>
        </row>
        <row r="4212">
          <cell r="F4212">
            <v>4631</v>
          </cell>
          <cell r="G4212" t="str">
            <v>Текући трансфери осталим нивоима власти</v>
          </cell>
          <cell r="J4212">
            <v>0</v>
          </cell>
        </row>
        <row r="4213">
          <cell r="F4213">
            <v>4632</v>
          </cell>
          <cell r="G4213" t="str">
            <v>Капитални трансфери осталим нивоима власти</v>
          </cell>
          <cell r="J4213">
            <v>0</v>
          </cell>
        </row>
        <row r="4214">
          <cell r="F4214">
            <v>464</v>
          </cell>
          <cell r="G4214" t="str">
            <v>Дотације организацијама обавезног социјалног осигурања</v>
          </cell>
          <cell r="J4214">
            <v>0</v>
          </cell>
        </row>
        <row r="4215">
          <cell r="F4215">
            <v>465</v>
          </cell>
          <cell r="G4215" t="str">
            <v>Остале донације, дотације и трансфери</v>
          </cell>
          <cell r="J4215">
            <v>0</v>
          </cell>
        </row>
        <row r="4216">
          <cell r="F4216">
            <v>472</v>
          </cell>
          <cell r="G4216" t="str">
            <v>Накнаде за социјалну заштиту из буџета</v>
          </cell>
          <cell r="J4216">
            <v>0</v>
          </cell>
        </row>
        <row r="4217">
          <cell r="F4217">
            <v>481</v>
          </cell>
          <cell r="G4217" t="str">
            <v>Дотације невладиним организацијама</v>
          </cell>
          <cell r="J4217">
            <v>0</v>
          </cell>
        </row>
        <row r="4218">
          <cell r="F4218">
            <v>482</v>
          </cell>
          <cell r="G4218" t="str">
            <v>Порези, обавезне таксе, казне и пенали</v>
          </cell>
          <cell r="J4218">
            <v>0</v>
          </cell>
        </row>
        <row r="4219">
          <cell r="F4219">
            <v>483</v>
          </cell>
          <cell r="G4219" t="str">
            <v>Новчане казне и пенали по решењу судова</v>
          </cell>
          <cell r="J4219">
            <v>0</v>
          </cell>
        </row>
        <row r="4220">
          <cell r="F4220">
            <v>484</v>
          </cell>
          <cell r="G4220" t="str">
            <v>Накнада штете за повреде или штету насталу услед елементарних непогода или других природних узрока</v>
          </cell>
          <cell r="J4220">
            <v>0</v>
          </cell>
        </row>
        <row r="4221">
          <cell r="F4221">
            <v>485</v>
          </cell>
          <cell r="G4221" t="str">
            <v>Накнада штете за повреде или штету нанету од стране државних органа</v>
          </cell>
          <cell r="J4221">
            <v>0</v>
          </cell>
        </row>
        <row r="4222">
          <cell r="F4222">
            <v>489</v>
          </cell>
          <cell r="G4222" t="str">
            <v>Расходи који се финансирају из средстава за реализацију националног инвестиционог плана</v>
          </cell>
          <cell r="J4222">
            <v>0</v>
          </cell>
        </row>
        <row r="4223">
          <cell r="F4223">
            <v>494</v>
          </cell>
          <cell r="G4223" t="str">
            <v>Административни трансфери из буџета - Текући расходи</v>
          </cell>
          <cell r="J4223">
            <v>0</v>
          </cell>
        </row>
        <row r="4224">
          <cell r="F4224">
            <v>495</v>
          </cell>
          <cell r="G4224" t="str">
            <v>Административни трансфери из буџета - Издаци за нефинансијску имовину</v>
          </cell>
          <cell r="J4224">
            <v>0</v>
          </cell>
        </row>
        <row r="4225">
          <cell r="F4225">
            <v>496</v>
          </cell>
          <cell r="G4225" t="str">
            <v>Административни трансфери из буџета - Издаци за отплату главнице и набавку финансијске имовине</v>
          </cell>
          <cell r="J4225">
            <v>0</v>
          </cell>
        </row>
        <row r="4226">
          <cell r="F4226">
            <v>499</v>
          </cell>
          <cell r="G4226" t="str">
            <v>Административни трансфери из буџета - Средства резерве</v>
          </cell>
          <cell r="J4226">
            <v>0</v>
          </cell>
        </row>
        <row r="4227">
          <cell r="F4227">
            <v>511</v>
          </cell>
          <cell r="G4227" t="str">
            <v>Зграде и грађевински објекти</v>
          </cell>
          <cell r="J4227">
            <v>0</v>
          </cell>
        </row>
        <row r="4228">
          <cell r="F4228">
            <v>512</v>
          </cell>
          <cell r="G4228" t="str">
            <v>Машине и опрема</v>
          </cell>
          <cell r="J4228">
            <v>0</v>
          </cell>
        </row>
        <row r="4229">
          <cell r="F4229">
            <v>513</v>
          </cell>
          <cell r="G4229" t="str">
            <v>Остале некретнине и опрема</v>
          </cell>
          <cell r="J4229">
            <v>0</v>
          </cell>
        </row>
        <row r="4230">
          <cell r="F4230">
            <v>514</v>
          </cell>
          <cell r="G4230" t="str">
            <v>Култивисана имовина</v>
          </cell>
          <cell r="J4230">
            <v>0</v>
          </cell>
        </row>
        <row r="4231">
          <cell r="F4231">
            <v>515</v>
          </cell>
          <cell r="G4231" t="str">
            <v>Нематеријална имовина</v>
          </cell>
          <cell r="J4231">
            <v>0</v>
          </cell>
        </row>
        <row r="4232">
          <cell r="F4232">
            <v>521</v>
          </cell>
          <cell r="G4232" t="str">
            <v>Робне резерве</v>
          </cell>
          <cell r="J4232">
            <v>0</v>
          </cell>
        </row>
        <row r="4233">
          <cell r="F4233">
            <v>522</v>
          </cell>
          <cell r="G4233" t="str">
            <v>Залихе производње</v>
          </cell>
          <cell r="J4233">
            <v>0</v>
          </cell>
        </row>
        <row r="4234">
          <cell r="F4234">
            <v>523</v>
          </cell>
          <cell r="G4234" t="str">
            <v>Залихе робе за даљу продају</v>
          </cell>
          <cell r="J4234">
            <v>0</v>
          </cell>
        </row>
        <row r="4235">
          <cell r="F4235">
            <v>531</v>
          </cell>
          <cell r="G4235" t="str">
            <v>Драгоцености</v>
          </cell>
          <cell r="J4235">
            <v>0</v>
          </cell>
        </row>
        <row r="4236">
          <cell r="F4236">
            <v>541</v>
          </cell>
          <cell r="G4236" t="str">
            <v>Земљиште</v>
          </cell>
          <cell r="J4236">
            <v>0</v>
          </cell>
        </row>
        <row r="4237">
          <cell r="F4237">
            <v>542</v>
          </cell>
          <cell r="G4237" t="str">
            <v>Рудна богатства</v>
          </cell>
          <cell r="J4237">
            <v>0</v>
          </cell>
        </row>
        <row r="4238">
          <cell r="F4238">
            <v>543</v>
          </cell>
          <cell r="G4238" t="str">
            <v>Шуме и воде</v>
          </cell>
          <cell r="J4238">
            <v>0</v>
          </cell>
        </row>
        <row r="4239">
          <cell r="F4239">
            <v>551</v>
          </cell>
          <cell r="G4239" t="str">
            <v>Нефинансијска имовина која се финансира из средстава за реализацију националног инвестиционог плана</v>
          </cell>
          <cell r="J4239">
            <v>0</v>
          </cell>
        </row>
        <row r="4240">
          <cell r="F4240">
            <v>611</v>
          </cell>
          <cell r="G4240" t="str">
            <v>Отплата главнице домаћим кредиторима</v>
          </cell>
          <cell r="J4240">
            <v>0</v>
          </cell>
        </row>
        <row r="4241">
          <cell r="F4241">
            <v>620</v>
          </cell>
          <cell r="G4241" t="str">
            <v>Набавка финансијске имовине</v>
          </cell>
          <cell r="J4241">
            <v>0</v>
          </cell>
        </row>
        <row r="4242">
          <cell r="G4242" t="str">
            <v>Извори финансирања за функцију 560:</v>
          </cell>
        </row>
        <row r="4243">
          <cell r="F4243" t="str">
            <v>01</v>
          </cell>
          <cell r="G4243" t="str">
            <v>Приходи из буџета</v>
          </cell>
          <cell r="H4243">
            <v>0</v>
          </cell>
          <cell r="J4243">
            <v>0</v>
          </cell>
        </row>
        <row r="4244">
          <cell r="F4244" t="str">
            <v>02</v>
          </cell>
          <cell r="G4244" t="str">
            <v>Трансфери између корисника на истом нивоу</v>
          </cell>
          <cell r="J4244">
            <v>0</v>
          </cell>
        </row>
        <row r="4245">
          <cell r="F4245" t="str">
            <v>03</v>
          </cell>
          <cell r="G4245" t="str">
            <v>Социјални доприноси</v>
          </cell>
          <cell r="J4245">
            <v>0</v>
          </cell>
        </row>
        <row r="4246">
          <cell r="F4246" t="str">
            <v>04</v>
          </cell>
          <cell r="G4246" t="str">
            <v>Сопствени приходи буџетских корисника</v>
          </cell>
          <cell r="J4246">
            <v>0</v>
          </cell>
        </row>
        <row r="4247">
          <cell r="F4247" t="str">
            <v>05</v>
          </cell>
          <cell r="G4247" t="str">
            <v>Донације од иностраних земаља</v>
          </cell>
          <cell r="J4247">
            <v>0</v>
          </cell>
        </row>
        <row r="4248">
          <cell r="F4248" t="str">
            <v>06</v>
          </cell>
          <cell r="G4248" t="str">
            <v>Донације од међународних организација</v>
          </cell>
          <cell r="J4248">
            <v>0</v>
          </cell>
        </row>
        <row r="4249">
          <cell r="F4249" t="str">
            <v>07</v>
          </cell>
          <cell r="G4249" t="str">
            <v>Донације од осталих нивоа власти</v>
          </cell>
          <cell r="J4249">
            <v>0</v>
          </cell>
        </row>
        <row r="4250">
          <cell r="F4250" t="str">
            <v>08</v>
          </cell>
          <cell r="G4250" t="str">
            <v>Донације од невладиних организација и појединаца</v>
          </cell>
          <cell r="J4250">
            <v>0</v>
          </cell>
        </row>
        <row r="4251">
          <cell r="F4251" t="str">
            <v>09</v>
          </cell>
          <cell r="G4251" t="str">
            <v>Примања од продаје нефинансијске имовине</v>
          </cell>
          <cell r="J4251">
            <v>0</v>
          </cell>
        </row>
        <row r="4252">
          <cell r="F4252" t="str">
            <v>10</v>
          </cell>
          <cell r="G4252" t="str">
            <v>Примања од домаћих задуживања</v>
          </cell>
          <cell r="J4252">
            <v>0</v>
          </cell>
        </row>
        <row r="4253">
          <cell r="F4253" t="str">
            <v>11</v>
          </cell>
          <cell r="G4253" t="str">
            <v>Примања од иностраних задуживања</v>
          </cell>
          <cell r="J4253">
            <v>0</v>
          </cell>
        </row>
        <row r="4254">
          <cell r="F4254" t="str">
            <v>12</v>
          </cell>
          <cell r="G4254" t="str">
            <v>Примања од отплате датих кредита и продаје финансијске имовине</v>
          </cell>
          <cell r="J4254">
            <v>0</v>
          </cell>
        </row>
        <row r="4255">
          <cell r="F4255" t="str">
            <v>13</v>
          </cell>
          <cell r="G4255" t="str">
            <v>Нераспоређени вишак прихода из ранијих година</v>
          </cell>
          <cell r="J4255">
            <v>0</v>
          </cell>
        </row>
        <row r="4256">
          <cell r="F4256" t="str">
            <v>14</v>
          </cell>
          <cell r="G4256" t="str">
            <v>Неутрошена средства од приватизације из претходних година</v>
          </cell>
          <cell r="J4256">
            <v>0</v>
          </cell>
        </row>
        <row r="4257">
          <cell r="F4257" t="str">
            <v>15</v>
          </cell>
          <cell r="G4257" t="str">
            <v>Неутрошена средства донација из претходних година</v>
          </cell>
          <cell r="J4257">
            <v>0</v>
          </cell>
        </row>
        <row r="4258">
          <cell r="F4258" t="str">
            <v>16</v>
          </cell>
          <cell r="G4258" t="str">
            <v>Родитељски динар за ваннаставне активности</v>
          </cell>
          <cell r="J4258">
            <v>0</v>
          </cell>
        </row>
        <row r="4259">
          <cell r="G4259" t="str">
            <v>Функција 560:</v>
          </cell>
          <cell r="H4259">
            <v>0</v>
          </cell>
          <cell r="I4259">
            <v>0</v>
          </cell>
          <cell r="J4259">
            <v>0</v>
          </cell>
        </row>
        <row r="4260">
          <cell r="G4260" t="str">
            <v>Извори финансирања за Пројекат 0401-П1:</v>
          </cell>
        </row>
        <row r="4261">
          <cell r="F4261" t="str">
            <v>01</v>
          </cell>
          <cell r="G4261" t="str">
            <v>Приходи из буџета</v>
          </cell>
          <cell r="H4261">
            <v>0</v>
          </cell>
          <cell r="J4261">
            <v>0</v>
          </cell>
        </row>
        <row r="4262">
          <cell r="F4262" t="str">
            <v>02</v>
          </cell>
          <cell r="G4262" t="str">
            <v>Трансфери између корисника на истом нивоу</v>
          </cell>
          <cell r="J4262">
            <v>0</v>
          </cell>
        </row>
        <row r="4263">
          <cell r="F4263" t="str">
            <v>03</v>
          </cell>
          <cell r="G4263" t="str">
            <v>Социјални доприноси</v>
          </cell>
          <cell r="J4263">
            <v>0</v>
          </cell>
        </row>
        <row r="4264">
          <cell r="F4264" t="str">
            <v>04</v>
          </cell>
          <cell r="G4264" t="str">
            <v>Сопствени приходи буџетских корисника</v>
          </cell>
          <cell r="J4264">
            <v>0</v>
          </cell>
        </row>
        <row r="4265">
          <cell r="F4265" t="str">
            <v>05</v>
          </cell>
          <cell r="G4265" t="str">
            <v>Донације од иностраних земаља</v>
          </cell>
          <cell r="J4265">
            <v>0</v>
          </cell>
        </row>
        <row r="4266">
          <cell r="F4266" t="str">
            <v>06</v>
          </cell>
          <cell r="G4266" t="str">
            <v>Донације од међународних организација</v>
          </cell>
          <cell r="J4266">
            <v>0</v>
          </cell>
        </row>
        <row r="4267">
          <cell r="F4267" t="str">
            <v>07</v>
          </cell>
          <cell r="G4267" t="str">
            <v>Донације од осталих нивоа власти</v>
          </cell>
          <cell r="J4267">
            <v>0</v>
          </cell>
        </row>
        <row r="4268">
          <cell r="F4268" t="str">
            <v>08</v>
          </cell>
          <cell r="G4268" t="str">
            <v>Донације од невладиних организација и појединаца</v>
          </cell>
          <cell r="J4268">
            <v>0</v>
          </cell>
        </row>
        <row r="4269">
          <cell r="F4269" t="str">
            <v>09</v>
          </cell>
          <cell r="G4269" t="str">
            <v>Примања од продаје нефинансијске имовине</v>
          </cell>
          <cell r="J4269">
            <v>0</v>
          </cell>
        </row>
        <row r="4270">
          <cell r="F4270" t="str">
            <v>10</v>
          </cell>
          <cell r="G4270" t="str">
            <v>Примања од домаћих задуживања</v>
          </cell>
          <cell r="J4270">
            <v>0</v>
          </cell>
        </row>
        <row r="4271">
          <cell r="F4271" t="str">
            <v>11</v>
          </cell>
          <cell r="G4271" t="str">
            <v>Примања од иностраних задуживања</v>
          </cell>
          <cell r="J4271">
            <v>0</v>
          </cell>
        </row>
        <row r="4272">
          <cell r="F4272" t="str">
            <v>12</v>
          </cell>
          <cell r="G4272" t="str">
            <v>Примања од отплате датих кредита и продаје финансијске имовине</v>
          </cell>
          <cell r="J4272">
            <v>0</v>
          </cell>
        </row>
        <row r="4273">
          <cell r="F4273" t="str">
            <v>13</v>
          </cell>
          <cell r="G4273" t="str">
            <v>Нераспоређени вишак прихода из ранијих година</v>
          </cell>
          <cell r="J4273">
            <v>0</v>
          </cell>
        </row>
        <row r="4274">
          <cell r="F4274" t="str">
            <v>14</v>
          </cell>
          <cell r="G4274" t="str">
            <v>Неутрошена средства од приватизације из претходних година</v>
          </cell>
          <cell r="J4274">
            <v>0</v>
          </cell>
        </row>
        <row r="4275">
          <cell r="F4275" t="str">
            <v>15</v>
          </cell>
          <cell r="G4275" t="str">
            <v>Неутрошена средства донација из претходних година</v>
          </cell>
          <cell r="J4275">
            <v>0</v>
          </cell>
        </row>
        <row r="4276">
          <cell r="F4276" t="str">
            <v>16</v>
          </cell>
          <cell r="G4276" t="str">
            <v>Родитељски динар за ваннаставне активности</v>
          </cell>
          <cell r="J4276">
            <v>0</v>
          </cell>
        </row>
        <row r="4277">
          <cell r="G4277" t="str">
            <v>Свега за Пројекат 0401-П1:</v>
          </cell>
          <cell r="H4277">
            <v>0</v>
          </cell>
          <cell r="I4277">
            <v>0</v>
          </cell>
          <cell r="J4277">
            <v>0</v>
          </cell>
        </row>
        <row r="4279">
          <cell r="G4279" t="str">
            <v>Извори финансирања за Програм 6:</v>
          </cell>
        </row>
        <row r="4280">
          <cell r="F4280" t="str">
            <v>01</v>
          </cell>
          <cell r="G4280" t="str">
            <v>Приходи из буџета</v>
          </cell>
          <cell r="H4280">
            <v>0</v>
          </cell>
          <cell r="J4280">
            <v>0</v>
          </cell>
        </row>
        <row r="4281">
          <cell r="F4281" t="str">
            <v>02</v>
          </cell>
          <cell r="G4281" t="str">
            <v>Трансфери између корисника на истом нивоу</v>
          </cell>
          <cell r="J4281">
            <v>0</v>
          </cell>
        </row>
        <row r="4282">
          <cell r="F4282" t="str">
            <v>03</v>
          </cell>
          <cell r="G4282" t="str">
            <v>Социјални доприноси</v>
          </cell>
          <cell r="J4282">
            <v>0</v>
          </cell>
        </row>
        <row r="4283">
          <cell r="F4283" t="str">
            <v>04</v>
          </cell>
          <cell r="G4283" t="str">
            <v>Сопствени приходи буџетских корисника</v>
          </cell>
          <cell r="J4283">
            <v>0</v>
          </cell>
        </row>
        <row r="4284">
          <cell r="F4284" t="str">
            <v>05</v>
          </cell>
          <cell r="G4284" t="str">
            <v>Донације од иностраних земаља</v>
          </cell>
          <cell r="J4284">
            <v>0</v>
          </cell>
        </row>
        <row r="4285">
          <cell r="F4285" t="str">
            <v>06</v>
          </cell>
          <cell r="G4285" t="str">
            <v>Донације од међународних организација</v>
          </cell>
          <cell r="J4285">
            <v>0</v>
          </cell>
        </row>
        <row r="4286">
          <cell r="F4286" t="str">
            <v>07</v>
          </cell>
          <cell r="G4286" t="str">
            <v>Донације од осталих нивоа власти</v>
          </cell>
          <cell r="J4286">
            <v>0</v>
          </cell>
        </row>
        <row r="4287">
          <cell r="F4287" t="str">
            <v>08</v>
          </cell>
          <cell r="G4287" t="str">
            <v>Донације од невладиних организација и појединаца</v>
          </cell>
          <cell r="J4287">
            <v>0</v>
          </cell>
        </row>
        <row r="4288">
          <cell r="F4288" t="str">
            <v>09</v>
          </cell>
          <cell r="G4288" t="str">
            <v>Примања од продаје нефинансијске имовине</v>
          </cell>
          <cell r="J4288">
            <v>0</v>
          </cell>
        </row>
        <row r="4289">
          <cell r="F4289" t="str">
            <v>10</v>
          </cell>
          <cell r="G4289" t="str">
            <v>Примања од домаћих задуживања</v>
          </cell>
          <cell r="J4289">
            <v>0</v>
          </cell>
        </row>
        <row r="4290">
          <cell r="F4290" t="str">
            <v>11</v>
          </cell>
          <cell r="G4290" t="str">
            <v>Примања од иностраних задуживања</v>
          </cell>
          <cell r="J4290">
            <v>0</v>
          </cell>
        </row>
        <row r="4291">
          <cell r="F4291" t="str">
            <v>12</v>
          </cell>
          <cell r="G4291" t="str">
            <v>Примања од отплате датих кредита и продаје финансијске имовине</v>
          </cell>
          <cell r="J4291">
            <v>0</v>
          </cell>
        </row>
        <row r="4292">
          <cell r="F4292" t="str">
            <v>13</v>
          </cell>
          <cell r="G4292" t="str">
            <v>Нераспоређени вишак прихода из ранијих година</v>
          </cell>
          <cell r="J4292">
            <v>0</v>
          </cell>
        </row>
        <row r="4293">
          <cell r="F4293" t="str">
            <v>14</v>
          </cell>
          <cell r="G4293" t="str">
            <v>Неутрошена средства од приватизације из претходних година</v>
          </cell>
          <cell r="J4293">
            <v>0</v>
          </cell>
        </row>
        <row r="4294">
          <cell r="F4294" t="str">
            <v>15</v>
          </cell>
          <cell r="G4294" t="str">
            <v>Неутрошена средства донација из претходних година</v>
          </cell>
          <cell r="J4294">
            <v>0</v>
          </cell>
        </row>
        <row r="4295">
          <cell r="F4295" t="str">
            <v>16</v>
          </cell>
          <cell r="G4295" t="str">
            <v>Родитељски динар за ваннаставне активности</v>
          </cell>
          <cell r="J4295">
            <v>0</v>
          </cell>
        </row>
        <row r="4296">
          <cell r="G4296" t="str">
            <v>Свега за Програм 6:</v>
          </cell>
          <cell r="H4296">
            <v>0</v>
          </cell>
          <cell r="I4296">
            <v>0</v>
          </cell>
          <cell r="J4296">
            <v>0</v>
          </cell>
        </row>
        <row r="4298">
          <cell r="G4298" t="str">
            <v>Извори финансирања за Главу 4:</v>
          </cell>
        </row>
        <row r="4299">
          <cell r="F4299" t="str">
            <v>01</v>
          </cell>
          <cell r="G4299" t="str">
            <v>Приходи из буџета</v>
          </cell>
          <cell r="H4299">
            <v>0</v>
          </cell>
          <cell r="J4299">
            <v>0</v>
          </cell>
        </row>
        <row r="4300">
          <cell r="F4300" t="str">
            <v>02</v>
          </cell>
          <cell r="G4300" t="str">
            <v>Трансфери између корисника на истом нивоу</v>
          </cell>
          <cell r="J4300">
            <v>0</v>
          </cell>
        </row>
        <row r="4301">
          <cell r="F4301" t="str">
            <v>03</v>
          </cell>
          <cell r="G4301" t="str">
            <v>Социјални доприноси</v>
          </cell>
          <cell r="J4301">
            <v>0</v>
          </cell>
        </row>
        <row r="4302">
          <cell r="F4302" t="str">
            <v>04</v>
          </cell>
          <cell r="G4302" t="str">
            <v>Сопствени приходи буџетских корисника</v>
          </cell>
          <cell r="J4302">
            <v>0</v>
          </cell>
        </row>
        <row r="4303">
          <cell r="F4303" t="str">
            <v>05</v>
          </cell>
          <cell r="G4303" t="str">
            <v>Донације од иностраних земаља</v>
          </cell>
          <cell r="J4303">
            <v>0</v>
          </cell>
        </row>
        <row r="4304">
          <cell r="F4304" t="str">
            <v>06</v>
          </cell>
          <cell r="G4304" t="str">
            <v>Донације од међународних организација</v>
          </cell>
          <cell r="J4304">
            <v>0</v>
          </cell>
        </row>
        <row r="4305">
          <cell r="F4305" t="str">
            <v>07</v>
          </cell>
          <cell r="G4305" t="str">
            <v>Донације од осталих нивоа власти</v>
          </cell>
          <cell r="J4305">
            <v>0</v>
          </cell>
        </row>
        <row r="4306">
          <cell r="F4306" t="str">
            <v>08</v>
          </cell>
          <cell r="G4306" t="str">
            <v>Донације од невладиних организација и појединаца</v>
          </cell>
          <cell r="J4306">
            <v>0</v>
          </cell>
        </row>
        <row r="4307">
          <cell r="F4307" t="str">
            <v>09</v>
          </cell>
          <cell r="G4307" t="str">
            <v>Примања од продаје нефинансијске имовине</v>
          </cell>
          <cell r="J4307">
            <v>0</v>
          </cell>
        </row>
        <row r="4308">
          <cell r="F4308" t="str">
            <v>10</v>
          </cell>
          <cell r="G4308" t="str">
            <v>Примања од домаћих задуживања</v>
          </cell>
          <cell r="J4308">
            <v>0</v>
          </cell>
        </row>
        <row r="4309">
          <cell r="F4309" t="str">
            <v>11</v>
          </cell>
          <cell r="G4309" t="str">
            <v>Примања од иностраних задуживања</v>
          </cell>
          <cell r="J4309">
            <v>0</v>
          </cell>
        </row>
        <row r="4310">
          <cell r="F4310" t="str">
            <v>12</v>
          </cell>
          <cell r="G4310" t="str">
            <v>Примања од отплате датих кредита и продаје финансијске имовине</v>
          </cell>
          <cell r="J4310">
            <v>0</v>
          </cell>
        </row>
        <row r="4311">
          <cell r="F4311" t="str">
            <v>13</v>
          </cell>
          <cell r="G4311" t="str">
            <v>Нераспоређени вишак прихода из ранијих година</v>
          </cell>
          <cell r="J4311">
            <v>0</v>
          </cell>
        </row>
        <row r="4312">
          <cell r="F4312" t="str">
            <v>14</v>
          </cell>
          <cell r="G4312" t="str">
            <v>Неутрошена средства од приватизације из претходних година</v>
          </cell>
          <cell r="J4312">
            <v>0</v>
          </cell>
        </row>
        <row r="4313">
          <cell r="F4313" t="str">
            <v>15</v>
          </cell>
          <cell r="G4313" t="str">
            <v>Неутрошена средства донација из претходних година</v>
          </cell>
          <cell r="J4313">
            <v>0</v>
          </cell>
        </row>
        <row r="4314">
          <cell r="F4314" t="str">
            <v>16</v>
          </cell>
          <cell r="G4314" t="str">
            <v>Родитељски динар за ваннаставне активности</v>
          </cell>
          <cell r="J4314">
            <v>0</v>
          </cell>
        </row>
        <row r="4315">
          <cell r="G4315" t="str">
            <v>Свега за Главу 4:</v>
          </cell>
          <cell r="H4315">
            <v>0</v>
          </cell>
          <cell r="I4315">
            <v>0</v>
          </cell>
          <cell r="J4315">
            <v>0</v>
          </cell>
        </row>
        <row r="4318">
          <cell r="G4318" t="str">
            <v>ТУРИСТИЧКА ОРГАНИЗАЦИЈА ГРАДА ВРАЊА</v>
          </cell>
        </row>
        <row r="4319">
          <cell r="C4319" t="str">
            <v>1502</v>
          </cell>
          <cell r="G4319" t="str">
            <v>ПРОГРАМ 4 - РАЗВОЈ ТУРИЗМА</v>
          </cell>
        </row>
        <row r="4320">
          <cell r="C4320" t="str">
            <v>1502-0001</v>
          </cell>
          <cell r="G4320" t="str">
            <v>Управљањем развојем туризма</v>
          </cell>
        </row>
        <row r="4321">
          <cell r="D4321">
            <v>473</v>
          </cell>
          <cell r="G4321" t="str">
            <v>Туризам</v>
          </cell>
        </row>
        <row r="4322">
          <cell r="F4322">
            <v>411</v>
          </cell>
          <cell r="G4322" t="str">
            <v>Плате, додаци и накнаде запослених (зараде)</v>
          </cell>
          <cell r="J4322">
            <v>0</v>
          </cell>
        </row>
        <row r="4323">
          <cell r="F4323">
            <v>412</v>
          </cell>
          <cell r="G4323" t="str">
            <v>Социјални доприноси на терет послодавца</v>
          </cell>
          <cell r="J4323">
            <v>0</v>
          </cell>
        </row>
        <row r="4324">
          <cell r="F4324">
            <v>413</v>
          </cell>
          <cell r="G4324" t="str">
            <v>Накнаде у натури</v>
          </cell>
          <cell r="J4324">
            <v>0</v>
          </cell>
        </row>
        <row r="4325">
          <cell r="F4325">
            <v>414</v>
          </cell>
          <cell r="G4325" t="str">
            <v>Социјална давања запосленима</v>
          </cell>
          <cell r="J4325">
            <v>0</v>
          </cell>
        </row>
        <row r="4326">
          <cell r="F4326">
            <v>415</v>
          </cell>
          <cell r="G4326" t="str">
            <v>Накнаде трошкова за запослене</v>
          </cell>
          <cell r="J4326">
            <v>0</v>
          </cell>
        </row>
        <row r="4327">
          <cell r="F4327">
            <v>416</v>
          </cell>
          <cell r="G4327" t="str">
            <v>Награде запосленима и остали посебни расходи</v>
          </cell>
          <cell r="J4327">
            <v>0</v>
          </cell>
        </row>
        <row r="4328">
          <cell r="F4328">
            <v>417</v>
          </cell>
          <cell r="G4328" t="str">
            <v>Посланички додатак</v>
          </cell>
          <cell r="J4328">
            <v>0</v>
          </cell>
        </row>
        <row r="4329">
          <cell r="F4329">
            <v>418</v>
          </cell>
          <cell r="G4329" t="str">
            <v>Судијски додатак.</v>
          </cell>
          <cell r="J4329">
            <v>0</v>
          </cell>
        </row>
        <row r="4330">
          <cell r="F4330">
            <v>421</v>
          </cell>
          <cell r="G4330" t="str">
            <v>Стални трошкови</v>
          </cell>
          <cell r="J4330">
            <v>0</v>
          </cell>
        </row>
        <row r="4331">
          <cell r="F4331">
            <v>422</v>
          </cell>
          <cell r="G4331" t="str">
            <v>Трошкови путовања</v>
          </cell>
          <cell r="J4331">
            <v>0</v>
          </cell>
        </row>
        <row r="4332">
          <cell r="F4332">
            <v>423</v>
          </cell>
          <cell r="G4332" t="str">
            <v>Услуге по уговору</v>
          </cell>
          <cell r="J4332">
            <v>0</v>
          </cell>
        </row>
        <row r="4333">
          <cell r="F4333">
            <v>424</v>
          </cell>
          <cell r="G4333" t="str">
            <v>Специјализоване услуге</v>
          </cell>
          <cell r="J4333">
            <v>0</v>
          </cell>
        </row>
        <row r="4334">
          <cell r="F4334">
            <v>425</v>
          </cell>
          <cell r="G4334" t="str">
            <v>Текуће поправке и одржавање</v>
          </cell>
          <cell r="J4334">
            <v>0</v>
          </cell>
        </row>
        <row r="4335">
          <cell r="F4335">
            <v>426</v>
          </cell>
          <cell r="G4335" t="str">
            <v>Материјал</v>
          </cell>
          <cell r="J4335">
            <v>0</v>
          </cell>
        </row>
        <row r="4336">
          <cell r="F4336">
            <v>431</v>
          </cell>
          <cell r="G4336" t="str">
            <v>Амортизација некретнина и опреме</v>
          </cell>
          <cell r="J4336">
            <v>0</v>
          </cell>
        </row>
        <row r="4337">
          <cell r="F4337">
            <v>432</v>
          </cell>
          <cell r="G4337" t="str">
            <v>Амортизација култивисане имовине</v>
          </cell>
          <cell r="J4337">
            <v>0</v>
          </cell>
        </row>
        <row r="4338">
          <cell r="F4338">
            <v>433</v>
          </cell>
          <cell r="G4338" t="str">
            <v>Употреба драгоцености</v>
          </cell>
          <cell r="J4338">
            <v>0</v>
          </cell>
        </row>
        <row r="4339">
          <cell r="F4339">
            <v>434</v>
          </cell>
          <cell r="G4339" t="str">
            <v>Употреба природне имовине</v>
          </cell>
          <cell r="J4339">
            <v>0</v>
          </cell>
        </row>
        <row r="4340">
          <cell r="F4340">
            <v>435</v>
          </cell>
          <cell r="G4340" t="str">
            <v>Амортизација нематеријалне имовине</v>
          </cell>
          <cell r="J4340">
            <v>0</v>
          </cell>
        </row>
        <row r="4341">
          <cell r="F4341">
            <v>441</v>
          </cell>
          <cell r="G4341" t="str">
            <v>Отплата домаћих камата</v>
          </cell>
          <cell r="J4341">
            <v>0</v>
          </cell>
        </row>
        <row r="4342">
          <cell r="F4342">
            <v>442</v>
          </cell>
          <cell r="G4342" t="str">
            <v>Отплата страних камата</v>
          </cell>
          <cell r="J4342">
            <v>0</v>
          </cell>
        </row>
        <row r="4343">
          <cell r="F4343">
            <v>443</v>
          </cell>
          <cell r="G4343" t="str">
            <v>Отплата камата по гаранцијама</v>
          </cell>
          <cell r="J4343">
            <v>0</v>
          </cell>
        </row>
        <row r="4344">
          <cell r="F4344">
            <v>444</v>
          </cell>
          <cell r="G4344" t="str">
            <v>Пратећи трошкови задуживања</v>
          </cell>
          <cell r="J4344">
            <v>0</v>
          </cell>
        </row>
        <row r="4345">
          <cell r="F4345">
            <v>4511</v>
          </cell>
          <cell r="G4345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345">
            <v>0</v>
          </cell>
        </row>
        <row r="4346">
          <cell r="F4346">
            <v>4512</v>
          </cell>
          <cell r="G4346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346">
            <v>0</v>
          </cell>
        </row>
        <row r="4347">
          <cell r="F4347">
            <v>452</v>
          </cell>
          <cell r="G4347" t="str">
            <v>Субвенције приватним финансијским институцијама</v>
          </cell>
          <cell r="J4347">
            <v>0</v>
          </cell>
        </row>
        <row r="4348">
          <cell r="F4348">
            <v>453</v>
          </cell>
          <cell r="G4348" t="str">
            <v>Субвенције јавним финансијским институцијама</v>
          </cell>
          <cell r="J4348">
            <v>0</v>
          </cell>
        </row>
        <row r="4349">
          <cell r="F4349">
            <v>454</v>
          </cell>
          <cell r="G4349" t="str">
            <v>Субвенције приватним предузећима</v>
          </cell>
          <cell r="J4349">
            <v>0</v>
          </cell>
        </row>
        <row r="4350">
          <cell r="F4350">
            <v>461</v>
          </cell>
          <cell r="G4350" t="str">
            <v>Донације страним владама</v>
          </cell>
          <cell r="J4350">
            <v>0</v>
          </cell>
        </row>
        <row r="4351">
          <cell r="F4351">
            <v>462</v>
          </cell>
          <cell r="G4351" t="str">
            <v>Донације и дотације међународним организацијама</v>
          </cell>
          <cell r="J4351">
            <v>0</v>
          </cell>
        </row>
        <row r="4352">
          <cell r="F4352">
            <v>4631</v>
          </cell>
          <cell r="G4352" t="str">
            <v>Текући трансфери осталим нивоима власти</v>
          </cell>
          <cell r="J4352">
            <v>0</v>
          </cell>
        </row>
        <row r="4353">
          <cell r="F4353">
            <v>4632</v>
          </cell>
          <cell r="G4353" t="str">
            <v>Капитални трансфери осталим нивоима власти</v>
          </cell>
          <cell r="J4353">
            <v>0</v>
          </cell>
        </row>
        <row r="4354">
          <cell r="F4354">
            <v>464</v>
          </cell>
          <cell r="G4354" t="str">
            <v>Дотације организацијама обавезног социјалног осигурања</v>
          </cell>
          <cell r="J4354">
            <v>0</v>
          </cell>
        </row>
        <row r="4355">
          <cell r="F4355">
            <v>465</v>
          </cell>
          <cell r="G4355" t="str">
            <v>Остале донације, дотације и трансфери</v>
          </cell>
          <cell r="J4355">
            <v>0</v>
          </cell>
        </row>
        <row r="4356">
          <cell r="F4356">
            <v>472</v>
          </cell>
          <cell r="G4356" t="str">
            <v>Накнаде за социјалну заштиту из буџета</v>
          </cell>
          <cell r="J4356">
            <v>0</v>
          </cell>
        </row>
        <row r="4357">
          <cell r="F4357">
            <v>481</v>
          </cell>
          <cell r="G4357" t="str">
            <v>Дотације невладиним организацијама</v>
          </cell>
          <cell r="J4357">
            <v>0</v>
          </cell>
        </row>
        <row r="4358">
          <cell r="F4358">
            <v>482</v>
          </cell>
          <cell r="G4358" t="str">
            <v>Порези, обавезне таксе, казне и пенали</v>
          </cell>
          <cell r="J4358">
            <v>0</v>
          </cell>
        </row>
        <row r="4359">
          <cell r="F4359">
            <v>483</v>
          </cell>
          <cell r="G4359" t="str">
            <v>Новчане казне и пенали по решењу судова</v>
          </cell>
          <cell r="J4359">
            <v>0</v>
          </cell>
        </row>
        <row r="4360">
          <cell r="F4360">
            <v>484</v>
          </cell>
          <cell r="G4360" t="str">
            <v>Накнада штете за повреде или штету насталу услед елементарних непогода или других природних узрока</v>
          </cell>
          <cell r="J4360">
            <v>0</v>
          </cell>
        </row>
        <row r="4361">
          <cell r="F4361">
            <v>485</v>
          </cell>
          <cell r="G4361" t="str">
            <v>Накнада штете за повреде или штету нанету од стране државних органа</v>
          </cell>
          <cell r="J4361">
            <v>0</v>
          </cell>
        </row>
        <row r="4362">
          <cell r="F4362">
            <v>489</v>
          </cell>
          <cell r="G4362" t="str">
            <v>Расходи који се финансирају из средстава за реализацију националног инвестиционог плана</v>
          </cell>
          <cell r="J4362">
            <v>0</v>
          </cell>
        </row>
        <row r="4363">
          <cell r="F4363">
            <v>494</v>
          </cell>
          <cell r="G4363" t="str">
            <v>Административни трансфери из буџета - Текући расходи</v>
          </cell>
          <cell r="J4363">
            <v>0</v>
          </cell>
        </row>
        <row r="4364">
          <cell r="F4364">
            <v>495</v>
          </cell>
          <cell r="G4364" t="str">
            <v>Административни трансфери из буџета - Издаци за нефинансијску имовину</v>
          </cell>
          <cell r="J4364">
            <v>0</v>
          </cell>
        </row>
        <row r="4365">
          <cell r="F4365">
            <v>496</v>
          </cell>
          <cell r="G4365" t="str">
            <v>Административни трансфери из буџета - Издаци за отплату главнице и набавку финансијске имовине</v>
          </cell>
          <cell r="J4365">
            <v>0</v>
          </cell>
        </row>
        <row r="4366">
          <cell r="F4366">
            <v>499</v>
          </cell>
          <cell r="G4366" t="str">
            <v>Административни трансфери из буџета - Средства резерве</v>
          </cell>
          <cell r="J4366">
            <v>0</v>
          </cell>
        </row>
        <row r="4367">
          <cell r="F4367">
            <v>511</v>
          </cell>
          <cell r="G4367" t="str">
            <v>Зграде и грађевински објекти</v>
          </cell>
          <cell r="J4367">
            <v>0</v>
          </cell>
        </row>
        <row r="4368">
          <cell r="F4368">
            <v>512</v>
          </cell>
          <cell r="G4368" t="str">
            <v>Машине и опрема</v>
          </cell>
          <cell r="J4368">
            <v>0</v>
          </cell>
        </row>
        <row r="4369">
          <cell r="F4369">
            <v>513</v>
          </cell>
          <cell r="G4369" t="str">
            <v>Остале некретнине и опрема</v>
          </cell>
          <cell r="J4369">
            <v>0</v>
          </cell>
        </row>
        <row r="4370">
          <cell r="F4370">
            <v>514</v>
          </cell>
          <cell r="G4370" t="str">
            <v>Култивисана имовина</v>
          </cell>
          <cell r="J4370">
            <v>0</v>
          </cell>
        </row>
        <row r="4371">
          <cell r="F4371">
            <v>515</v>
          </cell>
          <cell r="G4371" t="str">
            <v>Нематеријална имовина</v>
          </cell>
          <cell r="J4371">
            <v>0</v>
          </cell>
        </row>
        <row r="4372">
          <cell r="F4372">
            <v>521</v>
          </cell>
          <cell r="G4372" t="str">
            <v>Робне резерве</v>
          </cell>
          <cell r="J4372">
            <v>0</v>
          </cell>
        </row>
        <row r="4373">
          <cell r="F4373">
            <v>522</v>
          </cell>
          <cell r="G4373" t="str">
            <v>Залихе производње</v>
          </cell>
          <cell r="J4373">
            <v>0</v>
          </cell>
        </row>
        <row r="4374">
          <cell r="F4374">
            <v>523</v>
          </cell>
          <cell r="G4374" t="str">
            <v>Залихе робе за даљу продају</v>
          </cell>
          <cell r="J4374">
            <v>0</v>
          </cell>
        </row>
        <row r="4375">
          <cell r="F4375">
            <v>531</v>
          </cell>
          <cell r="G4375" t="str">
            <v>Драгоцености</v>
          </cell>
          <cell r="J4375">
            <v>0</v>
          </cell>
        </row>
        <row r="4376">
          <cell r="F4376">
            <v>541</v>
          </cell>
          <cell r="G4376" t="str">
            <v>Земљиште</v>
          </cell>
          <cell r="J4376">
            <v>0</v>
          </cell>
        </row>
        <row r="4377">
          <cell r="F4377">
            <v>542</v>
          </cell>
          <cell r="G4377" t="str">
            <v>Рудна богатства</v>
          </cell>
          <cell r="J4377">
            <v>0</v>
          </cell>
        </row>
        <row r="4378">
          <cell r="F4378">
            <v>543</v>
          </cell>
          <cell r="G4378" t="str">
            <v>Шуме и воде</v>
          </cell>
          <cell r="J4378">
            <v>0</v>
          </cell>
        </row>
        <row r="4379">
          <cell r="F4379">
            <v>551</v>
          </cell>
          <cell r="G4379" t="str">
            <v>Нефинансијска имовина која се финансира из средстава за реализацију националног инвестиционог плана</v>
          </cell>
          <cell r="J4379">
            <v>0</v>
          </cell>
        </row>
        <row r="4380">
          <cell r="F4380">
            <v>611</v>
          </cell>
          <cell r="G4380" t="str">
            <v>Отплата главнице домаћим кредиторима</v>
          </cell>
          <cell r="J4380">
            <v>0</v>
          </cell>
        </row>
        <row r="4381">
          <cell r="F4381">
            <v>620</v>
          </cell>
          <cell r="G4381" t="str">
            <v>Набавка финансијске имовине</v>
          </cell>
          <cell r="J4381">
            <v>0</v>
          </cell>
        </row>
        <row r="4382">
          <cell r="G4382" t="str">
            <v>Извори финансирања за функцију 473:</v>
          </cell>
        </row>
        <row r="4383">
          <cell r="F4383" t="str">
            <v>01</v>
          </cell>
          <cell r="G4383" t="str">
            <v>Приходи из буџета</v>
          </cell>
          <cell r="H4383">
            <v>0</v>
          </cell>
          <cell r="J4383">
            <v>0</v>
          </cell>
        </row>
        <row r="4384">
          <cell r="F4384" t="str">
            <v>02</v>
          </cell>
          <cell r="G4384" t="str">
            <v>Трансфери између корисника на истом нивоу</v>
          </cell>
          <cell r="J4384">
            <v>0</v>
          </cell>
        </row>
        <row r="4385">
          <cell r="F4385" t="str">
            <v>03</v>
          </cell>
          <cell r="G4385" t="str">
            <v>Социјални доприноси</v>
          </cell>
          <cell r="J4385">
            <v>0</v>
          </cell>
        </row>
        <row r="4386">
          <cell r="F4386" t="str">
            <v>04</v>
          </cell>
          <cell r="G4386" t="str">
            <v>Сопствени приходи буџетских корисника</v>
          </cell>
          <cell r="J4386">
            <v>0</v>
          </cell>
        </row>
        <row r="4387">
          <cell r="F4387" t="str">
            <v>05</v>
          </cell>
          <cell r="G4387" t="str">
            <v>Донације од иностраних земаља</v>
          </cell>
          <cell r="J4387">
            <v>0</v>
          </cell>
        </row>
        <row r="4388">
          <cell r="F4388" t="str">
            <v>06</v>
          </cell>
          <cell r="G4388" t="str">
            <v>Донације од међународних организација</v>
          </cell>
          <cell r="J4388">
            <v>0</v>
          </cell>
        </row>
        <row r="4389">
          <cell r="F4389" t="str">
            <v>07</v>
          </cell>
          <cell r="G4389" t="str">
            <v>Донације од осталих нивоа власти</v>
          </cell>
          <cell r="J4389">
            <v>0</v>
          </cell>
        </row>
        <row r="4390">
          <cell r="F4390" t="str">
            <v>08</v>
          </cell>
          <cell r="G4390" t="str">
            <v>Донације од невладиних организација и појединаца</v>
          </cell>
          <cell r="J4390">
            <v>0</v>
          </cell>
        </row>
        <row r="4391">
          <cell r="F4391" t="str">
            <v>09</v>
          </cell>
          <cell r="G4391" t="str">
            <v>Примања од продаје нефинансијске имовине</v>
          </cell>
          <cell r="J4391">
            <v>0</v>
          </cell>
        </row>
        <row r="4392">
          <cell r="F4392" t="str">
            <v>10</v>
          </cell>
          <cell r="G4392" t="str">
            <v>Примања од домаћих задуживања</v>
          </cell>
          <cell r="J4392">
            <v>0</v>
          </cell>
        </row>
        <row r="4393">
          <cell r="F4393" t="str">
            <v>11</v>
          </cell>
          <cell r="G4393" t="str">
            <v>Примања од иностраних задуживања</v>
          </cell>
          <cell r="J4393">
            <v>0</v>
          </cell>
        </row>
        <row r="4394">
          <cell r="F4394" t="str">
            <v>12</v>
          </cell>
          <cell r="G4394" t="str">
            <v>Примања од отплате датих кредита и продаје финансијске имовине</v>
          </cell>
          <cell r="J4394">
            <v>0</v>
          </cell>
        </row>
        <row r="4395">
          <cell r="F4395" t="str">
            <v>13</v>
          </cell>
          <cell r="G4395" t="str">
            <v>Нераспоређени вишак прихода из ранијих година</v>
          </cell>
          <cell r="J4395">
            <v>0</v>
          </cell>
        </row>
        <row r="4396">
          <cell r="F4396" t="str">
            <v>14</v>
          </cell>
          <cell r="G4396" t="str">
            <v>Неутрошена средства од приватизације из претходних година</v>
          </cell>
          <cell r="J4396">
            <v>0</v>
          </cell>
        </row>
        <row r="4397">
          <cell r="F4397" t="str">
            <v>15</v>
          </cell>
          <cell r="G4397" t="str">
            <v>Неутрошена средства донација из претходних година</v>
          </cell>
          <cell r="J4397">
            <v>0</v>
          </cell>
        </row>
        <row r="4398">
          <cell r="F4398" t="str">
            <v>16</v>
          </cell>
          <cell r="G4398" t="str">
            <v>Родитељски динар за ваннаставне активности</v>
          </cell>
          <cell r="J4398">
            <v>0</v>
          </cell>
        </row>
        <row r="4399">
          <cell r="G4399" t="str">
            <v>Функција 473:</v>
          </cell>
          <cell r="H4399">
            <v>0</v>
          </cell>
          <cell r="I4399">
            <v>0</v>
          </cell>
          <cell r="J4399">
            <v>0</v>
          </cell>
        </row>
        <row r="4400">
          <cell r="G4400" t="str">
            <v>Извори финансирања за Програмску активност 1502-0001:</v>
          </cell>
        </row>
        <row r="4401">
          <cell r="F4401" t="str">
            <v>01</v>
          </cell>
          <cell r="G4401" t="str">
            <v>Приходи из буџета</v>
          </cell>
          <cell r="H4401">
            <v>0</v>
          </cell>
          <cell r="J4401">
            <v>0</v>
          </cell>
        </row>
        <row r="4402">
          <cell r="F4402" t="str">
            <v>02</v>
          </cell>
          <cell r="G4402" t="str">
            <v>Трансфери између корисника на истом нивоу</v>
          </cell>
          <cell r="J4402">
            <v>0</v>
          </cell>
        </row>
        <row r="4403">
          <cell r="F4403" t="str">
            <v>03</v>
          </cell>
          <cell r="G4403" t="str">
            <v>Социјални доприноси</v>
          </cell>
          <cell r="J4403">
            <v>0</v>
          </cell>
        </row>
        <row r="4404">
          <cell r="F4404" t="str">
            <v>04</v>
          </cell>
          <cell r="G4404" t="str">
            <v>Сопствени приходи буџетских корисника</v>
          </cell>
          <cell r="J4404">
            <v>0</v>
          </cell>
        </row>
        <row r="4405">
          <cell r="F4405" t="str">
            <v>05</v>
          </cell>
          <cell r="G4405" t="str">
            <v>Донације од иностраних земаља</v>
          </cell>
          <cell r="J4405">
            <v>0</v>
          </cell>
        </row>
        <row r="4406">
          <cell r="F4406" t="str">
            <v>06</v>
          </cell>
          <cell r="G4406" t="str">
            <v>Донације од међународних организација</v>
          </cell>
          <cell r="J4406">
            <v>0</v>
          </cell>
        </row>
        <row r="4407">
          <cell r="F4407" t="str">
            <v>07</v>
          </cell>
          <cell r="G4407" t="str">
            <v>Донације од осталих нивоа власти</v>
          </cell>
          <cell r="J4407">
            <v>0</v>
          </cell>
        </row>
        <row r="4408">
          <cell r="F4408" t="str">
            <v>08</v>
          </cell>
          <cell r="G4408" t="str">
            <v>Донације од невладиних организација и појединаца</v>
          </cell>
          <cell r="J4408">
            <v>0</v>
          </cell>
        </row>
        <row r="4409">
          <cell r="F4409" t="str">
            <v>09</v>
          </cell>
          <cell r="G4409" t="str">
            <v>Примања од продаје нефинансијске имовине</v>
          </cell>
          <cell r="J4409">
            <v>0</v>
          </cell>
        </row>
        <row r="4410">
          <cell r="F4410" t="str">
            <v>10</v>
          </cell>
          <cell r="G4410" t="str">
            <v>Примања од домаћих задуживања</v>
          </cell>
          <cell r="J4410">
            <v>0</v>
          </cell>
        </row>
        <row r="4411">
          <cell r="F4411" t="str">
            <v>11</v>
          </cell>
          <cell r="G4411" t="str">
            <v>Примања од иностраних задуживања</v>
          </cell>
          <cell r="J4411">
            <v>0</v>
          </cell>
        </row>
        <row r="4412">
          <cell r="F4412" t="str">
            <v>12</v>
          </cell>
          <cell r="G4412" t="str">
            <v>Примања од отплате датих кредита и продаје финансијске имовине</v>
          </cell>
          <cell r="J4412">
            <v>0</v>
          </cell>
        </row>
        <row r="4413">
          <cell r="F4413" t="str">
            <v>13</v>
          </cell>
          <cell r="G4413" t="str">
            <v>Нераспоређени вишак прихода из ранијих година</v>
          </cell>
          <cell r="J4413">
            <v>0</v>
          </cell>
        </row>
        <row r="4414">
          <cell r="F4414" t="str">
            <v>14</v>
          </cell>
          <cell r="G4414" t="str">
            <v>Неутрошена средства од приватизације из претходних година</v>
          </cell>
          <cell r="J4414">
            <v>0</v>
          </cell>
        </row>
        <row r="4415">
          <cell r="F4415" t="str">
            <v>15</v>
          </cell>
          <cell r="G4415" t="str">
            <v>Неутрошена средства донација из претходних година</v>
          </cell>
          <cell r="J4415">
            <v>0</v>
          </cell>
        </row>
        <row r="4416">
          <cell r="F4416" t="str">
            <v>16</v>
          </cell>
          <cell r="G4416" t="str">
            <v>Родитељски динар за ваннаставне активности</v>
          </cell>
          <cell r="J4416">
            <v>0</v>
          </cell>
        </row>
        <row r="4417">
          <cell r="G4417" t="str">
            <v>Свега за Програмску активност 0602-0007:</v>
          </cell>
          <cell r="H4417">
            <v>0</v>
          </cell>
          <cell r="I4417">
            <v>0</v>
          </cell>
          <cell r="J4417">
            <v>0</v>
          </cell>
        </row>
        <row r="4419">
          <cell r="C4419" t="str">
            <v>1502-0002</v>
          </cell>
          <cell r="G4419" t="str">
            <v>Туристичка промоција</v>
          </cell>
        </row>
        <row r="4420">
          <cell r="D4420">
            <v>473</v>
          </cell>
          <cell r="G4420" t="str">
            <v>Туризам</v>
          </cell>
        </row>
        <row r="4421">
          <cell r="F4421">
            <v>411</v>
          </cell>
          <cell r="G4421" t="str">
            <v>Плате, додаци и накнаде запослених (зараде)</v>
          </cell>
          <cell r="J4421">
            <v>0</v>
          </cell>
        </row>
        <row r="4422">
          <cell r="F4422">
            <v>412</v>
          </cell>
          <cell r="G4422" t="str">
            <v>Социјални доприноси на терет послодавца</v>
          </cell>
          <cell r="J4422">
            <v>0</v>
          </cell>
        </row>
        <row r="4423">
          <cell r="F4423">
            <v>413</v>
          </cell>
          <cell r="G4423" t="str">
            <v>Накнаде у натури</v>
          </cell>
          <cell r="J4423">
            <v>0</v>
          </cell>
        </row>
        <row r="4424">
          <cell r="F4424">
            <v>414</v>
          </cell>
          <cell r="G4424" t="str">
            <v>Социјална давања запосленима</v>
          </cell>
          <cell r="J4424">
            <v>0</v>
          </cell>
        </row>
        <row r="4425">
          <cell r="F4425">
            <v>415</v>
          </cell>
          <cell r="G4425" t="str">
            <v>Накнаде трошкова за запослене</v>
          </cell>
          <cell r="J4425">
            <v>0</v>
          </cell>
        </row>
        <row r="4426">
          <cell r="F4426">
            <v>416</v>
          </cell>
          <cell r="G4426" t="str">
            <v>Награде запосленима и остали посебни расходи</v>
          </cell>
          <cell r="J4426">
            <v>0</v>
          </cell>
        </row>
        <row r="4427">
          <cell r="F4427">
            <v>417</v>
          </cell>
          <cell r="G4427" t="str">
            <v>Посланички додатак</v>
          </cell>
          <cell r="J4427">
            <v>0</v>
          </cell>
        </row>
        <row r="4428">
          <cell r="F4428">
            <v>418</v>
          </cell>
          <cell r="G4428" t="str">
            <v>Судијски додатак.</v>
          </cell>
          <cell r="J4428">
            <v>0</v>
          </cell>
        </row>
        <row r="4429">
          <cell r="F4429">
            <v>421</v>
          </cell>
          <cell r="G4429" t="str">
            <v>Стални трошкови</v>
          </cell>
          <cell r="J4429">
            <v>0</v>
          </cell>
        </row>
        <row r="4430">
          <cell r="F4430">
            <v>422</v>
          </cell>
          <cell r="G4430" t="str">
            <v>Трошкови путовања</v>
          </cell>
          <cell r="J4430">
            <v>0</v>
          </cell>
        </row>
        <row r="4431">
          <cell r="F4431">
            <v>423</v>
          </cell>
          <cell r="G4431" t="str">
            <v>Услуге по уговору</v>
          </cell>
          <cell r="J4431">
            <v>0</v>
          </cell>
        </row>
        <row r="4432">
          <cell r="F4432">
            <v>424</v>
          </cell>
          <cell r="G4432" t="str">
            <v>Специјализоване услуге</v>
          </cell>
          <cell r="J4432">
            <v>0</v>
          </cell>
        </row>
        <row r="4433">
          <cell r="F4433">
            <v>425</v>
          </cell>
          <cell r="G4433" t="str">
            <v>Текуће поправке и одржавање</v>
          </cell>
          <cell r="J4433">
            <v>0</v>
          </cell>
        </row>
        <row r="4434">
          <cell r="F4434">
            <v>426</v>
          </cell>
          <cell r="G4434" t="str">
            <v>Материјал</v>
          </cell>
          <cell r="J4434">
            <v>0</v>
          </cell>
        </row>
        <row r="4435">
          <cell r="F4435">
            <v>431</v>
          </cell>
          <cell r="G4435" t="str">
            <v>Амортизација некретнина и опреме</v>
          </cell>
          <cell r="J4435">
            <v>0</v>
          </cell>
        </row>
        <row r="4436">
          <cell r="F4436">
            <v>432</v>
          </cell>
          <cell r="G4436" t="str">
            <v>Амортизација култивисане имовине</v>
          </cell>
          <cell r="J4436">
            <v>0</v>
          </cell>
        </row>
        <row r="4437">
          <cell r="F4437">
            <v>433</v>
          </cell>
          <cell r="G4437" t="str">
            <v>Употреба драгоцености</v>
          </cell>
          <cell r="J4437">
            <v>0</v>
          </cell>
        </row>
        <row r="4438">
          <cell r="F4438">
            <v>434</v>
          </cell>
          <cell r="G4438" t="str">
            <v>Употреба природне имовине</v>
          </cell>
          <cell r="J4438">
            <v>0</v>
          </cell>
        </row>
        <row r="4439">
          <cell r="F4439">
            <v>435</v>
          </cell>
          <cell r="G4439" t="str">
            <v>Амортизација нематеријалне имовине</v>
          </cell>
          <cell r="J4439">
            <v>0</v>
          </cell>
        </row>
        <row r="4440">
          <cell r="F4440">
            <v>441</v>
          </cell>
          <cell r="G4440" t="str">
            <v>Отплата домаћих камата</v>
          </cell>
          <cell r="J4440">
            <v>0</v>
          </cell>
        </row>
        <row r="4441">
          <cell r="F4441">
            <v>442</v>
          </cell>
          <cell r="G4441" t="str">
            <v>Отплата страних камата</v>
          </cell>
          <cell r="J4441">
            <v>0</v>
          </cell>
        </row>
        <row r="4442">
          <cell r="F4442">
            <v>443</v>
          </cell>
          <cell r="G4442" t="str">
            <v>Отплата камата по гаранцијама</v>
          </cell>
          <cell r="J4442">
            <v>0</v>
          </cell>
        </row>
        <row r="4443">
          <cell r="F4443">
            <v>444</v>
          </cell>
          <cell r="G4443" t="str">
            <v>Пратећи трошкови задуживања</v>
          </cell>
          <cell r="J4443">
            <v>0</v>
          </cell>
        </row>
        <row r="4444">
          <cell r="F4444">
            <v>4511</v>
          </cell>
          <cell r="G4444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444">
            <v>0</v>
          </cell>
        </row>
        <row r="4445">
          <cell r="F4445">
            <v>4512</v>
          </cell>
          <cell r="G4445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445">
            <v>0</v>
          </cell>
        </row>
        <row r="4446">
          <cell r="F4446">
            <v>452</v>
          </cell>
          <cell r="G4446" t="str">
            <v>Субвенције приватним финансијским институцијама</v>
          </cell>
          <cell r="J4446">
            <v>0</v>
          </cell>
        </row>
        <row r="4447">
          <cell r="F4447">
            <v>453</v>
          </cell>
          <cell r="G4447" t="str">
            <v>Субвенције јавним финансијским институцијама</v>
          </cell>
          <cell r="J4447">
            <v>0</v>
          </cell>
        </row>
        <row r="4448">
          <cell r="F4448">
            <v>454</v>
          </cell>
          <cell r="G4448" t="str">
            <v>Субвенције приватним предузећима</v>
          </cell>
          <cell r="J4448">
            <v>0</v>
          </cell>
        </row>
        <row r="4449">
          <cell r="F4449">
            <v>461</v>
          </cell>
          <cell r="G4449" t="str">
            <v>Донације страним владама</v>
          </cell>
          <cell r="J4449">
            <v>0</v>
          </cell>
        </row>
        <row r="4450">
          <cell r="F4450">
            <v>462</v>
          </cell>
          <cell r="G4450" t="str">
            <v>Донације и дотације међународним организацијама</v>
          </cell>
          <cell r="J4450">
            <v>0</v>
          </cell>
        </row>
        <row r="4451">
          <cell r="F4451">
            <v>4631</v>
          </cell>
          <cell r="G4451" t="str">
            <v>Текући трансфери осталим нивоима власти</v>
          </cell>
          <cell r="J4451">
            <v>0</v>
          </cell>
        </row>
        <row r="4452">
          <cell r="F4452">
            <v>4632</v>
          </cell>
          <cell r="G4452" t="str">
            <v>Капитални трансфери осталим нивоима власти</v>
          </cell>
          <cell r="J4452">
            <v>0</v>
          </cell>
        </row>
        <row r="4453">
          <cell r="F4453">
            <v>464</v>
          </cell>
          <cell r="G4453" t="str">
            <v>Дотације организацијама обавезног социјалног осигурања</v>
          </cell>
          <cell r="J4453">
            <v>0</v>
          </cell>
        </row>
        <row r="4454">
          <cell r="F4454">
            <v>465</v>
          </cell>
          <cell r="G4454" t="str">
            <v>Остале донације, дотације и трансфери</v>
          </cell>
          <cell r="J4454">
            <v>0</v>
          </cell>
        </row>
        <row r="4455">
          <cell r="F4455">
            <v>472</v>
          </cell>
          <cell r="G4455" t="str">
            <v>Накнаде за социјалну заштиту из буџета</v>
          </cell>
          <cell r="J4455">
            <v>0</v>
          </cell>
        </row>
        <row r="4456">
          <cell r="F4456">
            <v>481</v>
          </cell>
          <cell r="G4456" t="str">
            <v>Дотације невладиним организацијама</v>
          </cell>
          <cell r="J4456">
            <v>0</v>
          </cell>
        </row>
        <row r="4457">
          <cell r="F4457">
            <v>482</v>
          </cell>
          <cell r="G4457" t="str">
            <v>Порези, обавезне таксе, казне и пенали</v>
          </cell>
          <cell r="J4457">
            <v>0</v>
          </cell>
        </row>
        <row r="4458">
          <cell r="F4458">
            <v>483</v>
          </cell>
          <cell r="G4458" t="str">
            <v>Новчане казне и пенали по решењу судова</v>
          </cell>
          <cell r="J4458">
            <v>0</v>
          </cell>
        </row>
        <row r="4459">
          <cell r="F4459">
            <v>484</v>
          </cell>
          <cell r="G4459" t="str">
            <v>Накнада штете за повреде или штету насталу услед елементарних непогода или других природних узрока</v>
          </cell>
          <cell r="J4459">
            <v>0</v>
          </cell>
        </row>
        <row r="4460">
          <cell r="F4460">
            <v>485</v>
          </cell>
          <cell r="G4460" t="str">
            <v>Накнада штете за повреде или штету нанету од стране државних органа</v>
          </cell>
          <cell r="J4460">
            <v>0</v>
          </cell>
        </row>
        <row r="4461">
          <cell r="F4461">
            <v>489</v>
          </cell>
          <cell r="G4461" t="str">
            <v>Расходи који се финансирају из средстава за реализацију националног инвестиционог плана</v>
          </cell>
          <cell r="J4461">
            <v>0</v>
          </cell>
        </row>
        <row r="4462">
          <cell r="F4462">
            <v>494</v>
          </cell>
          <cell r="G4462" t="str">
            <v>Административни трансфери из буџета - Текући расходи</v>
          </cell>
          <cell r="J4462">
            <v>0</v>
          </cell>
        </row>
        <row r="4463">
          <cell r="F4463">
            <v>495</v>
          </cell>
          <cell r="G4463" t="str">
            <v>Административни трансфери из буџета - Издаци за нефинансијску имовину</v>
          </cell>
          <cell r="J4463">
            <v>0</v>
          </cell>
        </row>
        <row r="4464">
          <cell r="F4464">
            <v>496</v>
          </cell>
          <cell r="G4464" t="str">
            <v>Административни трансфери из буџета - Издаци за отплату главнице и набавку финансијске имовине</v>
          </cell>
          <cell r="J4464">
            <v>0</v>
          </cell>
        </row>
        <row r="4465">
          <cell r="F4465">
            <v>499</v>
          </cell>
          <cell r="G4465" t="str">
            <v>Административни трансфери из буџета - Средства резерве</v>
          </cell>
          <cell r="J4465">
            <v>0</v>
          </cell>
        </row>
        <row r="4466">
          <cell r="F4466">
            <v>511</v>
          </cell>
          <cell r="G4466" t="str">
            <v>Зграде и грађевински објекти</v>
          </cell>
          <cell r="J4466">
            <v>0</v>
          </cell>
        </row>
        <row r="4467">
          <cell r="F4467">
            <v>512</v>
          </cell>
          <cell r="G4467" t="str">
            <v>Машине и опрема</v>
          </cell>
          <cell r="J4467">
            <v>0</v>
          </cell>
        </row>
        <row r="4468">
          <cell r="F4468">
            <v>513</v>
          </cell>
          <cell r="G4468" t="str">
            <v>Остале некретнине и опрема</v>
          </cell>
          <cell r="J4468">
            <v>0</v>
          </cell>
        </row>
        <row r="4469">
          <cell r="F4469">
            <v>514</v>
          </cell>
          <cell r="G4469" t="str">
            <v>Култивисана имовина</v>
          </cell>
          <cell r="J4469">
            <v>0</v>
          </cell>
        </row>
        <row r="4470">
          <cell r="F4470">
            <v>515</v>
          </cell>
          <cell r="G4470" t="str">
            <v>Нематеријална имовина</v>
          </cell>
          <cell r="J4470">
            <v>0</v>
          </cell>
        </row>
        <row r="4471">
          <cell r="F4471">
            <v>521</v>
          </cell>
          <cell r="G4471" t="str">
            <v>Робне резерве</v>
          </cell>
          <cell r="J4471">
            <v>0</v>
          </cell>
        </row>
        <row r="4472">
          <cell r="F4472">
            <v>522</v>
          </cell>
          <cell r="G4472" t="str">
            <v>Залихе производње</v>
          </cell>
          <cell r="J4472">
            <v>0</v>
          </cell>
        </row>
        <row r="4473">
          <cell r="F4473">
            <v>523</v>
          </cell>
          <cell r="G4473" t="str">
            <v>Залихе робе за даљу продају</v>
          </cell>
          <cell r="J4473">
            <v>0</v>
          </cell>
        </row>
        <row r="4474">
          <cell r="F4474">
            <v>531</v>
          </cell>
          <cell r="G4474" t="str">
            <v>Драгоцености</v>
          </cell>
          <cell r="J4474">
            <v>0</v>
          </cell>
        </row>
        <row r="4475">
          <cell r="F4475">
            <v>541</v>
          </cell>
          <cell r="G4475" t="str">
            <v>Земљиште</v>
          </cell>
          <cell r="J4475">
            <v>0</v>
          </cell>
        </row>
        <row r="4476">
          <cell r="F4476">
            <v>542</v>
          </cell>
          <cell r="G4476" t="str">
            <v>Рудна богатства</v>
          </cell>
          <cell r="J4476">
            <v>0</v>
          </cell>
        </row>
        <row r="4477">
          <cell r="F4477">
            <v>543</v>
          </cell>
          <cell r="G4477" t="str">
            <v>Шуме и воде</v>
          </cell>
          <cell r="J4477">
            <v>0</v>
          </cell>
        </row>
        <row r="4478">
          <cell r="F4478">
            <v>551</v>
          </cell>
          <cell r="G4478" t="str">
            <v>Нефинансијска имовина која се финансира из средстава за реализацију националног инвестиционог плана</v>
          </cell>
          <cell r="J4478">
            <v>0</v>
          </cell>
        </row>
        <row r="4479">
          <cell r="F4479">
            <v>611</v>
          </cell>
          <cell r="G4479" t="str">
            <v>Отплата главнице домаћим кредиторима</v>
          </cell>
          <cell r="J4479">
            <v>0</v>
          </cell>
        </row>
        <row r="4480">
          <cell r="F4480">
            <v>620</v>
          </cell>
          <cell r="G4480" t="str">
            <v>Набавка финансијске имовине</v>
          </cell>
          <cell r="J4480">
            <v>0</v>
          </cell>
        </row>
        <row r="4481">
          <cell r="G4481" t="str">
            <v>Извори финансирања за функцију 473:</v>
          </cell>
        </row>
        <row r="4482">
          <cell r="F4482" t="str">
            <v>01</v>
          </cell>
          <cell r="G4482" t="str">
            <v>Приходи из буџета</v>
          </cell>
          <cell r="H4482">
            <v>0</v>
          </cell>
          <cell r="J4482">
            <v>0</v>
          </cell>
        </row>
        <row r="4483">
          <cell r="F4483" t="str">
            <v>02</v>
          </cell>
          <cell r="G4483" t="str">
            <v>Трансфери између корисника на истом нивоу</v>
          </cell>
          <cell r="J4483">
            <v>0</v>
          </cell>
        </row>
        <row r="4484">
          <cell r="F4484" t="str">
            <v>03</v>
          </cell>
          <cell r="G4484" t="str">
            <v>Социјални доприноси</v>
          </cell>
          <cell r="J4484">
            <v>0</v>
          </cell>
        </row>
        <row r="4485">
          <cell r="F4485" t="str">
            <v>04</v>
          </cell>
          <cell r="G4485" t="str">
            <v>Сопствени приходи буџетских корисника</v>
          </cell>
          <cell r="J4485">
            <v>0</v>
          </cell>
        </row>
        <row r="4486">
          <cell r="F4486" t="str">
            <v>05</v>
          </cell>
          <cell r="G4486" t="str">
            <v>Донације од иностраних земаља</v>
          </cell>
          <cell r="J4486">
            <v>0</v>
          </cell>
        </row>
        <row r="4487">
          <cell r="F4487" t="str">
            <v>06</v>
          </cell>
          <cell r="G4487" t="str">
            <v>Донације од међународних организација</v>
          </cell>
          <cell r="J4487">
            <v>0</v>
          </cell>
        </row>
        <row r="4488">
          <cell r="F4488" t="str">
            <v>07</v>
          </cell>
          <cell r="G4488" t="str">
            <v>Донације од осталих нивоа власти</v>
          </cell>
          <cell r="J4488">
            <v>0</v>
          </cell>
        </row>
        <row r="4489">
          <cell r="F4489" t="str">
            <v>08</v>
          </cell>
          <cell r="G4489" t="str">
            <v>Донације од невладиних организација и појединаца</v>
          </cell>
          <cell r="J4489">
            <v>0</v>
          </cell>
        </row>
        <row r="4490">
          <cell r="F4490" t="str">
            <v>09</v>
          </cell>
          <cell r="G4490" t="str">
            <v>Примања од продаје нефинансијске имовине</v>
          </cell>
          <cell r="J4490">
            <v>0</v>
          </cell>
        </row>
        <row r="4491">
          <cell r="F4491" t="str">
            <v>10</v>
          </cell>
          <cell r="G4491" t="str">
            <v>Примања од домаћих задуживања</v>
          </cell>
          <cell r="J4491">
            <v>0</v>
          </cell>
        </row>
        <row r="4492">
          <cell r="F4492" t="str">
            <v>11</v>
          </cell>
          <cell r="G4492" t="str">
            <v>Примања од иностраних задуживања</v>
          </cell>
          <cell r="J4492">
            <v>0</v>
          </cell>
        </row>
        <row r="4493">
          <cell r="F4493" t="str">
            <v>12</v>
          </cell>
          <cell r="G4493" t="str">
            <v>Примања од отплате датих кредита и продаје финансијске имовине</v>
          </cell>
          <cell r="J4493">
            <v>0</v>
          </cell>
        </row>
        <row r="4494">
          <cell r="F4494" t="str">
            <v>13</v>
          </cell>
          <cell r="G4494" t="str">
            <v>Нераспоређени вишак прихода из ранијих година</v>
          </cell>
          <cell r="J4494">
            <v>0</v>
          </cell>
        </row>
        <row r="4495">
          <cell r="F4495" t="str">
            <v>14</v>
          </cell>
          <cell r="G4495" t="str">
            <v>Неутрошена средства од приватизације из претходних година</v>
          </cell>
          <cell r="J4495">
            <v>0</v>
          </cell>
        </row>
        <row r="4496">
          <cell r="F4496" t="str">
            <v>15</v>
          </cell>
          <cell r="G4496" t="str">
            <v>Неутрошена средства донација из претходних година</v>
          </cell>
          <cell r="J4496">
            <v>0</v>
          </cell>
        </row>
        <row r="4497">
          <cell r="F4497" t="str">
            <v>16</v>
          </cell>
          <cell r="G4497" t="str">
            <v>Родитељски динар за ваннаставне активности</v>
          </cell>
          <cell r="J4497">
            <v>0</v>
          </cell>
        </row>
        <row r="4498">
          <cell r="G4498" t="str">
            <v>Функција 473:</v>
          </cell>
          <cell r="H4498">
            <v>0</v>
          </cell>
          <cell r="I4498">
            <v>0</v>
          </cell>
          <cell r="J4498">
            <v>0</v>
          </cell>
        </row>
        <row r="4499">
          <cell r="G4499" t="str">
            <v>Извори финансирања за Програмску активност 1502-0002:</v>
          </cell>
        </row>
        <row r="4500">
          <cell r="F4500" t="str">
            <v>01</v>
          </cell>
          <cell r="G4500" t="str">
            <v>Приходи из буџета</v>
          </cell>
          <cell r="H4500">
            <v>0</v>
          </cell>
          <cell r="J4500">
            <v>0</v>
          </cell>
        </row>
        <row r="4501">
          <cell r="F4501" t="str">
            <v>02</v>
          </cell>
          <cell r="G4501" t="str">
            <v>Трансфери између корисника на истом нивоу</v>
          </cell>
          <cell r="J4501">
            <v>0</v>
          </cell>
        </row>
        <row r="4502">
          <cell r="F4502" t="str">
            <v>03</v>
          </cell>
          <cell r="G4502" t="str">
            <v>Социјални доприноси</v>
          </cell>
          <cell r="J4502">
            <v>0</v>
          </cell>
        </row>
        <row r="4503">
          <cell r="F4503" t="str">
            <v>04</v>
          </cell>
          <cell r="G4503" t="str">
            <v>Сопствени приходи буџетских корисника</v>
          </cell>
          <cell r="J4503">
            <v>0</v>
          </cell>
        </row>
        <row r="4504">
          <cell r="F4504" t="str">
            <v>05</v>
          </cell>
          <cell r="G4504" t="str">
            <v>Донације од иностраних земаља</v>
          </cell>
          <cell r="J4504">
            <v>0</v>
          </cell>
        </row>
        <row r="4505">
          <cell r="F4505" t="str">
            <v>06</v>
          </cell>
          <cell r="G4505" t="str">
            <v>Донације од међународних организација</v>
          </cell>
          <cell r="J4505">
            <v>0</v>
          </cell>
        </row>
        <row r="4506">
          <cell r="F4506" t="str">
            <v>07</v>
          </cell>
          <cell r="G4506" t="str">
            <v>Донације од осталих нивоа власти</v>
          </cell>
          <cell r="J4506">
            <v>0</v>
          </cell>
        </row>
        <row r="4507">
          <cell r="F4507" t="str">
            <v>08</v>
          </cell>
          <cell r="G4507" t="str">
            <v>Донације од невладиних организација и појединаца</v>
          </cell>
          <cell r="J4507">
            <v>0</v>
          </cell>
        </row>
        <row r="4508">
          <cell r="F4508" t="str">
            <v>09</v>
          </cell>
          <cell r="G4508" t="str">
            <v>Примања од продаје нефинансијске имовине</v>
          </cell>
          <cell r="J4508">
            <v>0</v>
          </cell>
        </row>
        <row r="4509">
          <cell r="F4509" t="str">
            <v>10</v>
          </cell>
          <cell r="G4509" t="str">
            <v>Примања од домаћих задуживања</v>
          </cell>
          <cell r="J4509">
            <v>0</v>
          </cell>
        </row>
        <row r="4510">
          <cell r="F4510" t="str">
            <v>11</v>
          </cell>
          <cell r="G4510" t="str">
            <v>Примања од иностраних задуживања</v>
          </cell>
          <cell r="J4510">
            <v>0</v>
          </cell>
        </row>
        <row r="4511">
          <cell r="F4511" t="str">
            <v>12</v>
          </cell>
          <cell r="G4511" t="str">
            <v>Примања од отплате датих кредита и продаје финансијске имовине</v>
          </cell>
          <cell r="J4511">
            <v>0</v>
          </cell>
        </row>
        <row r="4512">
          <cell r="F4512" t="str">
            <v>13</v>
          </cell>
          <cell r="G4512" t="str">
            <v>Нераспоређени вишак прихода из ранијих година</v>
          </cell>
          <cell r="J4512">
            <v>0</v>
          </cell>
        </row>
        <row r="4513">
          <cell r="F4513" t="str">
            <v>14</v>
          </cell>
          <cell r="G4513" t="str">
            <v>Неутрошена средства од приватизације из претходних година</v>
          </cell>
          <cell r="J4513">
            <v>0</v>
          </cell>
        </row>
        <row r="4514">
          <cell r="F4514" t="str">
            <v>15</v>
          </cell>
          <cell r="G4514" t="str">
            <v>Неутрошена средства донација из претходних година</v>
          </cell>
          <cell r="J4514">
            <v>0</v>
          </cell>
        </row>
        <row r="4515">
          <cell r="F4515" t="str">
            <v>16</v>
          </cell>
          <cell r="G4515" t="str">
            <v>Родитељски динар за ваннаставне активности</v>
          </cell>
          <cell r="J4515">
            <v>0</v>
          </cell>
        </row>
        <row r="4516">
          <cell r="G4516" t="str">
            <v>Свега за Програмску активност 1502-0002:</v>
          </cell>
          <cell r="H4516">
            <v>0</v>
          </cell>
          <cell r="I4516">
            <v>0</v>
          </cell>
          <cell r="J4516">
            <v>0</v>
          </cell>
        </row>
        <row r="4518">
          <cell r="C4518" t="str">
            <v>1502-П1</v>
          </cell>
          <cell r="G4518" t="str">
            <v>Дани Врања</v>
          </cell>
        </row>
        <row r="4519">
          <cell r="D4519">
            <v>473</v>
          </cell>
          <cell r="G4519" t="str">
            <v>Туризам</v>
          </cell>
        </row>
        <row r="4520">
          <cell r="F4520">
            <v>411</v>
          </cell>
          <cell r="G4520" t="str">
            <v>Плате, додаци и накнаде запослених (зараде)</v>
          </cell>
          <cell r="J4520">
            <v>0</v>
          </cell>
        </row>
        <row r="4521">
          <cell r="F4521">
            <v>412</v>
          </cell>
          <cell r="G4521" t="str">
            <v>Социјални доприноси на терет послодавца</v>
          </cell>
          <cell r="J4521">
            <v>0</v>
          </cell>
        </row>
        <row r="4522">
          <cell r="F4522">
            <v>413</v>
          </cell>
          <cell r="G4522" t="str">
            <v>Накнаде у натури</v>
          </cell>
          <cell r="J4522">
            <v>0</v>
          </cell>
        </row>
        <row r="4523">
          <cell r="F4523">
            <v>414</v>
          </cell>
          <cell r="G4523" t="str">
            <v>Социјална давања запосленима</v>
          </cell>
          <cell r="J4523">
            <v>0</v>
          </cell>
        </row>
        <row r="4524">
          <cell r="F4524">
            <v>415</v>
          </cell>
          <cell r="G4524" t="str">
            <v>Накнаде трошкова за запослене</v>
          </cell>
          <cell r="J4524">
            <v>0</v>
          </cell>
        </row>
        <row r="4525">
          <cell r="F4525">
            <v>416</v>
          </cell>
          <cell r="G4525" t="str">
            <v>Награде запосленима и остали посебни расходи</v>
          </cell>
          <cell r="J4525">
            <v>0</v>
          </cell>
        </row>
        <row r="4526">
          <cell r="F4526">
            <v>417</v>
          </cell>
          <cell r="G4526" t="str">
            <v>Посланички додатак</v>
          </cell>
          <cell r="J4526">
            <v>0</v>
          </cell>
        </row>
        <row r="4527">
          <cell r="F4527">
            <v>418</v>
          </cell>
          <cell r="G4527" t="str">
            <v>Судијски додатак.</v>
          </cell>
          <cell r="J4527">
            <v>0</v>
          </cell>
        </row>
        <row r="4528">
          <cell r="F4528">
            <v>421</v>
          </cell>
          <cell r="G4528" t="str">
            <v>Стални трошкови</v>
          </cell>
          <cell r="J4528">
            <v>0</v>
          </cell>
        </row>
        <row r="4529">
          <cell r="F4529">
            <v>422</v>
          </cell>
          <cell r="G4529" t="str">
            <v>Трошкови путовања</v>
          </cell>
          <cell r="J4529">
            <v>0</v>
          </cell>
        </row>
        <row r="4530">
          <cell r="F4530">
            <v>423</v>
          </cell>
          <cell r="G4530" t="str">
            <v>Услуге по уговору</v>
          </cell>
          <cell r="J4530">
            <v>0</v>
          </cell>
        </row>
        <row r="4531">
          <cell r="F4531">
            <v>424</v>
          </cell>
          <cell r="G4531" t="str">
            <v>Специјализоване услуге</v>
          </cell>
          <cell r="J4531">
            <v>0</v>
          </cell>
        </row>
        <row r="4532">
          <cell r="F4532">
            <v>425</v>
          </cell>
          <cell r="G4532" t="str">
            <v>Текуће поправке и одржавање</v>
          </cell>
          <cell r="J4532">
            <v>0</v>
          </cell>
        </row>
        <row r="4533">
          <cell r="F4533">
            <v>426</v>
          </cell>
          <cell r="G4533" t="str">
            <v>Материјал</v>
          </cell>
          <cell r="J4533">
            <v>0</v>
          </cell>
        </row>
        <row r="4534">
          <cell r="F4534">
            <v>431</v>
          </cell>
          <cell r="G4534" t="str">
            <v>Амортизација некретнина и опреме</v>
          </cell>
          <cell r="J4534">
            <v>0</v>
          </cell>
        </row>
        <row r="4535">
          <cell r="F4535">
            <v>432</v>
          </cell>
          <cell r="G4535" t="str">
            <v>Амортизација култивисане имовине</v>
          </cell>
          <cell r="J4535">
            <v>0</v>
          </cell>
        </row>
        <row r="4536">
          <cell r="F4536">
            <v>433</v>
          </cell>
          <cell r="G4536" t="str">
            <v>Употреба драгоцености</v>
          </cell>
          <cell r="J4536">
            <v>0</v>
          </cell>
        </row>
        <row r="4537">
          <cell r="F4537">
            <v>434</v>
          </cell>
          <cell r="G4537" t="str">
            <v>Употреба природне имовине</v>
          </cell>
          <cell r="J4537">
            <v>0</v>
          </cell>
        </row>
        <row r="4538">
          <cell r="F4538">
            <v>435</v>
          </cell>
          <cell r="G4538" t="str">
            <v>Амортизација нематеријалне имовине</v>
          </cell>
          <cell r="J4538">
            <v>0</v>
          </cell>
        </row>
        <row r="4539">
          <cell r="F4539">
            <v>441</v>
          </cell>
          <cell r="G4539" t="str">
            <v>Отплата домаћих камата</v>
          </cell>
          <cell r="J4539">
            <v>0</v>
          </cell>
        </row>
        <row r="4540">
          <cell r="F4540">
            <v>442</v>
          </cell>
          <cell r="G4540" t="str">
            <v>Отплата страних камата</v>
          </cell>
          <cell r="J4540">
            <v>0</v>
          </cell>
        </row>
        <row r="4541">
          <cell r="F4541">
            <v>443</v>
          </cell>
          <cell r="G4541" t="str">
            <v>Отплата камата по гаранцијама</v>
          </cell>
          <cell r="J4541">
            <v>0</v>
          </cell>
        </row>
        <row r="4542">
          <cell r="F4542">
            <v>444</v>
          </cell>
          <cell r="G4542" t="str">
            <v>Пратећи трошкови задуживања</v>
          </cell>
          <cell r="J4542">
            <v>0</v>
          </cell>
        </row>
        <row r="4543">
          <cell r="F4543">
            <v>4511</v>
          </cell>
          <cell r="G454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543">
            <v>0</v>
          </cell>
        </row>
        <row r="4544">
          <cell r="F4544">
            <v>4512</v>
          </cell>
          <cell r="G454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544">
            <v>0</v>
          </cell>
        </row>
        <row r="4545">
          <cell r="F4545">
            <v>452</v>
          </cell>
          <cell r="G4545" t="str">
            <v>Субвенције приватним финансијским институцијама</v>
          </cell>
          <cell r="J4545">
            <v>0</v>
          </cell>
        </row>
        <row r="4546">
          <cell r="F4546">
            <v>453</v>
          </cell>
          <cell r="G4546" t="str">
            <v>Субвенције јавним финансијским институцијама</v>
          </cell>
          <cell r="J4546">
            <v>0</v>
          </cell>
        </row>
        <row r="4547">
          <cell r="F4547">
            <v>454</v>
          </cell>
          <cell r="G4547" t="str">
            <v>Субвенције приватним предузећима</v>
          </cell>
          <cell r="J4547">
            <v>0</v>
          </cell>
        </row>
        <row r="4548">
          <cell r="F4548">
            <v>461</v>
          </cell>
          <cell r="G4548" t="str">
            <v>Донације страним владама</v>
          </cell>
          <cell r="J4548">
            <v>0</v>
          </cell>
        </row>
        <row r="4549">
          <cell r="F4549">
            <v>462</v>
          </cell>
          <cell r="G4549" t="str">
            <v>Донације и дотације међународним организацијама</v>
          </cell>
          <cell r="J4549">
            <v>0</v>
          </cell>
        </row>
        <row r="4550">
          <cell r="F4550">
            <v>4631</v>
          </cell>
          <cell r="G4550" t="str">
            <v>Текући трансфери осталим нивоима власти</v>
          </cell>
          <cell r="J4550">
            <v>0</v>
          </cell>
        </row>
        <row r="4551">
          <cell r="F4551">
            <v>4632</v>
          </cell>
          <cell r="G4551" t="str">
            <v>Капитални трансфери осталим нивоима власти</v>
          </cell>
          <cell r="J4551">
            <v>0</v>
          </cell>
        </row>
        <row r="4552">
          <cell r="F4552">
            <v>464</v>
          </cell>
          <cell r="G4552" t="str">
            <v>Дотације организацијама обавезног социјалног осигурања</v>
          </cell>
          <cell r="J4552">
            <v>0</v>
          </cell>
        </row>
        <row r="4553">
          <cell r="F4553">
            <v>465</v>
          </cell>
          <cell r="G4553" t="str">
            <v>Остале донације, дотације и трансфери</v>
          </cell>
          <cell r="J4553">
            <v>0</v>
          </cell>
        </row>
        <row r="4554">
          <cell r="F4554">
            <v>472</v>
          </cell>
          <cell r="G4554" t="str">
            <v>Накнаде за социјалну заштиту из буџета</v>
          </cell>
          <cell r="J4554">
            <v>0</v>
          </cell>
        </row>
        <row r="4555">
          <cell r="F4555">
            <v>481</v>
          </cell>
          <cell r="G4555" t="str">
            <v>Дотације невладиним организацијама</v>
          </cell>
          <cell r="J4555">
            <v>0</v>
          </cell>
        </row>
        <row r="4556">
          <cell r="F4556">
            <v>482</v>
          </cell>
          <cell r="G4556" t="str">
            <v>Порези, обавезне таксе, казне и пенали</v>
          </cell>
          <cell r="J4556">
            <v>0</v>
          </cell>
        </row>
        <row r="4557">
          <cell r="F4557">
            <v>483</v>
          </cell>
          <cell r="G4557" t="str">
            <v>Новчане казне и пенали по решењу судова</v>
          </cell>
          <cell r="J4557">
            <v>0</v>
          </cell>
        </row>
        <row r="4558">
          <cell r="F4558">
            <v>484</v>
          </cell>
          <cell r="G4558" t="str">
            <v>Накнада штете за повреде или штету насталу услед елементарних непогода или других природних узрока</v>
          </cell>
          <cell r="J4558">
            <v>0</v>
          </cell>
        </row>
        <row r="4559">
          <cell r="F4559">
            <v>485</v>
          </cell>
          <cell r="G4559" t="str">
            <v>Накнада штете за повреде или штету нанету од стране државних органа</v>
          </cell>
          <cell r="J4559">
            <v>0</v>
          </cell>
        </row>
        <row r="4560">
          <cell r="F4560">
            <v>489</v>
          </cell>
          <cell r="G4560" t="str">
            <v>Расходи који се финансирају из средстава за реализацију националног инвестиционог плана</v>
          </cell>
          <cell r="J4560">
            <v>0</v>
          </cell>
        </row>
        <row r="4561">
          <cell r="F4561">
            <v>494</v>
          </cell>
          <cell r="G4561" t="str">
            <v>Административни трансфери из буџета - Текући расходи</v>
          </cell>
          <cell r="J4561">
            <v>0</v>
          </cell>
        </row>
        <row r="4562">
          <cell r="F4562">
            <v>495</v>
          </cell>
          <cell r="G4562" t="str">
            <v>Административни трансфери из буџета - Издаци за нефинансијску имовину</v>
          </cell>
          <cell r="J4562">
            <v>0</v>
          </cell>
        </row>
        <row r="4563">
          <cell r="F4563">
            <v>496</v>
          </cell>
          <cell r="G4563" t="str">
            <v>Административни трансфери из буџета - Издаци за отплату главнице и набавку финансијске имовине</v>
          </cell>
          <cell r="J4563">
            <v>0</v>
          </cell>
        </row>
        <row r="4564">
          <cell r="F4564">
            <v>499</v>
          </cell>
          <cell r="G4564" t="str">
            <v>Административни трансфери из буџета - Средства резерве</v>
          </cell>
          <cell r="J4564">
            <v>0</v>
          </cell>
        </row>
        <row r="4565">
          <cell r="F4565">
            <v>511</v>
          </cell>
          <cell r="G4565" t="str">
            <v>Зграде и грађевински објекти</v>
          </cell>
          <cell r="J4565">
            <v>0</v>
          </cell>
        </row>
        <row r="4566">
          <cell r="F4566">
            <v>512</v>
          </cell>
          <cell r="G4566" t="str">
            <v>Машине и опрема</v>
          </cell>
          <cell r="J4566">
            <v>0</v>
          </cell>
        </row>
        <row r="4567">
          <cell r="F4567">
            <v>513</v>
          </cell>
          <cell r="G4567" t="str">
            <v>Остале некретнине и опрема</v>
          </cell>
          <cell r="J4567">
            <v>0</v>
          </cell>
        </row>
        <row r="4568">
          <cell r="F4568">
            <v>514</v>
          </cell>
          <cell r="G4568" t="str">
            <v>Култивисана имовина</v>
          </cell>
          <cell r="J4568">
            <v>0</v>
          </cell>
        </row>
        <row r="4569">
          <cell r="F4569">
            <v>515</v>
          </cell>
          <cell r="G4569" t="str">
            <v>Нематеријална имовина</v>
          </cell>
          <cell r="J4569">
            <v>0</v>
          </cell>
        </row>
        <row r="4570">
          <cell r="F4570">
            <v>521</v>
          </cell>
          <cell r="G4570" t="str">
            <v>Робне резерве</v>
          </cell>
          <cell r="J4570">
            <v>0</v>
          </cell>
        </row>
        <row r="4571">
          <cell r="F4571">
            <v>522</v>
          </cell>
          <cell r="G4571" t="str">
            <v>Залихе производње</v>
          </cell>
          <cell r="J4571">
            <v>0</v>
          </cell>
        </row>
        <row r="4572">
          <cell r="F4572">
            <v>523</v>
          </cell>
          <cell r="G4572" t="str">
            <v>Залихе робе за даљу продају</v>
          </cell>
          <cell r="J4572">
            <v>0</v>
          </cell>
        </row>
        <row r="4573">
          <cell r="F4573">
            <v>531</v>
          </cell>
          <cell r="G4573" t="str">
            <v>Драгоцености</v>
          </cell>
          <cell r="J4573">
            <v>0</v>
          </cell>
        </row>
        <row r="4574">
          <cell r="F4574">
            <v>541</v>
          </cell>
          <cell r="G4574" t="str">
            <v>Земљиште</v>
          </cell>
          <cell r="J4574">
            <v>0</v>
          </cell>
        </row>
        <row r="4575">
          <cell r="F4575">
            <v>542</v>
          </cell>
          <cell r="G4575" t="str">
            <v>Рудна богатства</v>
          </cell>
          <cell r="J4575">
            <v>0</v>
          </cell>
        </row>
        <row r="4576">
          <cell r="F4576">
            <v>543</v>
          </cell>
          <cell r="G4576" t="str">
            <v>Шуме и воде</v>
          </cell>
          <cell r="J4576">
            <v>0</v>
          </cell>
        </row>
        <row r="4577">
          <cell r="F4577">
            <v>551</v>
          </cell>
          <cell r="G4577" t="str">
            <v>Нефинансијска имовина која се финансира из средстава за реализацију националног инвестиционог плана</v>
          </cell>
          <cell r="J4577">
            <v>0</v>
          </cell>
        </row>
        <row r="4578">
          <cell r="F4578">
            <v>611</v>
          </cell>
          <cell r="G4578" t="str">
            <v>Отплата главнице домаћим кредиторима</v>
          </cell>
          <cell r="J4578">
            <v>0</v>
          </cell>
        </row>
        <row r="4579">
          <cell r="F4579">
            <v>620</v>
          </cell>
          <cell r="G4579" t="str">
            <v>Набавка финансијске имовине</v>
          </cell>
          <cell r="J4579">
            <v>0</v>
          </cell>
        </row>
        <row r="4580">
          <cell r="G4580" t="str">
            <v>Извори финансирања за функцију 473:</v>
          </cell>
        </row>
        <row r="4581">
          <cell r="F4581" t="str">
            <v>01</v>
          </cell>
          <cell r="G4581" t="str">
            <v>Приходи из буџета</v>
          </cell>
          <cell r="H4581">
            <v>0</v>
          </cell>
          <cell r="J4581">
            <v>0</v>
          </cell>
        </row>
        <row r="4582">
          <cell r="F4582" t="str">
            <v>02</v>
          </cell>
          <cell r="G4582" t="str">
            <v>Трансфери између корисника на истом нивоу</v>
          </cell>
          <cell r="J4582">
            <v>0</v>
          </cell>
        </row>
        <row r="4583">
          <cell r="F4583" t="str">
            <v>03</v>
          </cell>
          <cell r="G4583" t="str">
            <v>Социјални доприноси</v>
          </cell>
          <cell r="J4583">
            <v>0</v>
          </cell>
        </row>
        <row r="4584">
          <cell r="F4584" t="str">
            <v>04</v>
          </cell>
          <cell r="G4584" t="str">
            <v>Сопствени приходи буџетских корисника</v>
          </cell>
          <cell r="J4584">
            <v>0</v>
          </cell>
        </row>
        <row r="4585">
          <cell r="F4585" t="str">
            <v>05</v>
          </cell>
          <cell r="G4585" t="str">
            <v>Донације од иностраних земаља</v>
          </cell>
          <cell r="J4585">
            <v>0</v>
          </cell>
        </row>
        <row r="4586">
          <cell r="F4586" t="str">
            <v>06</v>
          </cell>
          <cell r="G4586" t="str">
            <v>Донације од међународних организација</v>
          </cell>
          <cell r="J4586">
            <v>0</v>
          </cell>
        </row>
        <row r="4587">
          <cell r="F4587" t="str">
            <v>07</v>
          </cell>
          <cell r="G4587" t="str">
            <v>Донације од осталих нивоа власти</v>
          </cell>
          <cell r="J4587">
            <v>0</v>
          </cell>
        </row>
        <row r="4588">
          <cell r="F4588" t="str">
            <v>08</v>
          </cell>
          <cell r="G4588" t="str">
            <v>Донације од невладиних организација и појединаца</v>
          </cell>
          <cell r="J4588">
            <v>0</v>
          </cell>
        </row>
        <row r="4589">
          <cell r="F4589" t="str">
            <v>09</v>
          </cell>
          <cell r="G4589" t="str">
            <v>Примања од продаје нефинансијске имовине</v>
          </cell>
          <cell r="J4589">
            <v>0</v>
          </cell>
        </row>
        <row r="4590">
          <cell r="F4590" t="str">
            <v>10</v>
          </cell>
          <cell r="G4590" t="str">
            <v>Примања од домаћих задуживања</v>
          </cell>
          <cell r="J4590">
            <v>0</v>
          </cell>
        </row>
        <row r="4591">
          <cell r="F4591" t="str">
            <v>11</v>
          </cell>
          <cell r="G4591" t="str">
            <v>Примања од иностраних задуживања</v>
          </cell>
          <cell r="J4591">
            <v>0</v>
          </cell>
        </row>
        <row r="4592">
          <cell r="F4592" t="str">
            <v>12</v>
          </cell>
          <cell r="G4592" t="str">
            <v>Примања од отплате датих кредита и продаје финансијске имовине</v>
          </cell>
          <cell r="J4592">
            <v>0</v>
          </cell>
        </row>
        <row r="4593">
          <cell r="F4593" t="str">
            <v>13</v>
          </cell>
          <cell r="G4593" t="str">
            <v>Нераспоређени вишак прихода из ранијих година</v>
          </cell>
          <cell r="J4593">
            <v>0</v>
          </cell>
        </row>
        <row r="4594">
          <cell r="F4594" t="str">
            <v>14</v>
          </cell>
          <cell r="G4594" t="str">
            <v>Неутрошена средства од приватизације из претходних година</v>
          </cell>
          <cell r="J4594">
            <v>0</v>
          </cell>
        </row>
        <row r="4595">
          <cell r="F4595" t="str">
            <v>15</v>
          </cell>
          <cell r="G4595" t="str">
            <v>Неутрошена средства донација из претходних година</v>
          </cell>
          <cell r="J4595">
            <v>0</v>
          </cell>
        </row>
        <row r="4596">
          <cell r="F4596" t="str">
            <v>16</v>
          </cell>
          <cell r="G4596" t="str">
            <v>Родитељски динар за ваннаставне активности</v>
          </cell>
          <cell r="J4596">
            <v>0</v>
          </cell>
        </row>
        <row r="4597">
          <cell r="G4597" t="str">
            <v>Функција 473:</v>
          </cell>
          <cell r="H4597">
            <v>0</v>
          </cell>
          <cell r="I4597">
            <v>0</v>
          </cell>
          <cell r="J4597">
            <v>0</v>
          </cell>
        </row>
        <row r="4598">
          <cell r="G4598" t="str">
            <v>Извори финансирања за Пројекат 1502-П1:</v>
          </cell>
        </row>
        <row r="4599">
          <cell r="F4599" t="str">
            <v>01</v>
          </cell>
          <cell r="G4599" t="str">
            <v>Приходи из буџета</v>
          </cell>
          <cell r="H4599">
            <v>0</v>
          </cell>
          <cell r="J4599">
            <v>0</v>
          </cell>
        </row>
        <row r="4600">
          <cell r="F4600" t="str">
            <v>02</v>
          </cell>
          <cell r="G4600" t="str">
            <v>Трансфери између корисника на истом нивоу</v>
          </cell>
          <cell r="J4600">
            <v>0</v>
          </cell>
        </row>
        <row r="4601">
          <cell r="F4601" t="str">
            <v>03</v>
          </cell>
          <cell r="G4601" t="str">
            <v>Социјални доприноси</v>
          </cell>
          <cell r="J4601">
            <v>0</v>
          </cell>
        </row>
        <row r="4602">
          <cell r="F4602" t="str">
            <v>04</v>
          </cell>
          <cell r="G4602" t="str">
            <v>Сопствени приходи буџетских корисника</v>
          </cell>
          <cell r="J4602">
            <v>0</v>
          </cell>
        </row>
        <row r="4603">
          <cell r="F4603" t="str">
            <v>05</v>
          </cell>
          <cell r="G4603" t="str">
            <v>Донације од иностраних земаља</v>
          </cell>
          <cell r="J4603">
            <v>0</v>
          </cell>
        </row>
        <row r="4604">
          <cell r="F4604" t="str">
            <v>06</v>
          </cell>
          <cell r="G4604" t="str">
            <v>Донације од међународних организација</v>
          </cell>
          <cell r="J4604">
            <v>0</v>
          </cell>
        </row>
        <row r="4605">
          <cell r="F4605" t="str">
            <v>07</v>
          </cell>
          <cell r="G4605" t="str">
            <v>Донације од осталих нивоа власти</v>
          </cell>
          <cell r="J4605">
            <v>0</v>
          </cell>
        </row>
        <row r="4606">
          <cell r="F4606" t="str">
            <v>08</v>
          </cell>
          <cell r="G4606" t="str">
            <v>Донације од невладиних организација и појединаца</v>
          </cell>
          <cell r="J4606">
            <v>0</v>
          </cell>
        </row>
        <row r="4607">
          <cell r="F4607" t="str">
            <v>09</v>
          </cell>
          <cell r="G4607" t="str">
            <v>Примања од продаје нефинансијске имовине</v>
          </cell>
          <cell r="J4607">
            <v>0</v>
          </cell>
        </row>
        <row r="4608">
          <cell r="F4608" t="str">
            <v>10</v>
          </cell>
          <cell r="G4608" t="str">
            <v>Примања од домаћих задуживања</v>
          </cell>
          <cell r="J4608">
            <v>0</v>
          </cell>
        </row>
        <row r="4609">
          <cell r="F4609" t="str">
            <v>11</v>
          </cell>
          <cell r="G4609" t="str">
            <v>Примања од иностраних задуживања</v>
          </cell>
          <cell r="J4609">
            <v>0</v>
          </cell>
        </row>
        <row r="4610">
          <cell r="F4610" t="str">
            <v>12</v>
          </cell>
          <cell r="G4610" t="str">
            <v>Примања од отплате датих кредита и продаје финансијске имовине</v>
          </cell>
          <cell r="J4610">
            <v>0</v>
          </cell>
        </row>
        <row r="4611">
          <cell r="F4611" t="str">
            <v>13</v>
          </cell>
          <cell r="G4611" t="str">
            <v>Нераспоређени вишак прихода из ранијих година</v>
          </cell>
          <cell r="J4611">
            <v>0</v>
          </cell>
        </row>
        <row r="4612">
          <cell r="F4612" t="str">
            <v>14</v>
          </cell>
          <cell r="G4612" t="str">
            <v>Неутрошена средства од приватизације из претходних година</v>
          </cell>
          <cell r="J4612">
            <v>0</v>
          </cell>
        </row>
        <row r="4613">
          <cell r="F4613" t="str">
            <v>15</v>
          </cell>
          <cell r="G4613" t="str">
            <v>Неутрошена средства донација из претходних година</v>
          </cell>
          <cell r="J4613">
            <v>0</v>
          </cell>
        </row>
        <row r="4614">
          <cell r="F4614" t="str">
            <v>16</v>
          </cell>
          <cell r="G4614" t="str">
            <v>Родитељски динар за ваннаставне активности</v>
          </cell>
          <cell r="J4614">
            <v>0</v>
          </cell>
        </row>
        <row r="4615">
          <cell r="G4615" t="str">
            <v>Свега за Пројекат 1502-П1:</v>
          </cell>
          <cell r="H4615">
            <v>0</v>
          </cell>
          <cell r="I4615">
            <v>0</v>
          </cell>
          <cell r="J4615">
            <v>0</v>
          </cell>
        </row>
        <row r="4617">
          <cell r="C4617" t="str">
            <v>1502-П2</v>
          </cell>
          <cell r="G4617" t="str">
            <v>Међународна смотра фолклора</v>
          </cell>
        </row>
        <row r="4618">
          <cell r="D4618">
            <v>473</v>
          </cell>
          <cell r="G4618" t="str">
            <v>Туризам</v>
          </cell>
        </row>
        <row r="4619">
          <cell r="F4619">
            <v>411</v>
          </cell>
          <cell r="G4619" t="str">
            <v>Плате, додаци и накнаде запослених (зараде)</v>
          </cell>
          <cell r="J4619">
            <v>0</v>
          </cell>
        </row>
        <row r="4620">
          <cell r="F4620">
            <v>412</v>
          </cell>
          <cell r="G4620" t="str">
            <v>Социјални доприноси на терет послодавца</v>
          </cell>
          <cell r="J4620">
            <v>0</v>
          </cell>
        </row>
        <row r="4621">
          <cell r="F4621">
            <v>413</v>
          </cell>
          <cell r="G4621" t="str">
            <v>Накнаде у натури</v>
          </cell>
          <cell r="J4621">
            <v>0</v>
          </cell>
        </row>
        <row r="4622">
          <cell r="F4622">
            <v>414</v>
          </cell>
          <cell r="G4622" t="str">
            <v>Социјална давања запосленима</v>
          </cell>
          <cell r="J4622">
            <v>0</v>
          </cell>
        </row>
        <row r="4623">
          <cell r="F4623">
            <v>415</v>
          </cell>
          <cell r="G4623" t="str">
            <v>Накнаде трошкова за запослене</v>
          </cell>
          <cell r="J4623">
            <v>0</v>
          </cell>
        </row>
        <row r="4624">
          <cell r="F4624">
            <v>416</v>
          </cell>
          <cell r="G4624" t="str">
            <v>Награде запосленима и остали посебни расходи</v>
          </cell>
          <cell r="J4624">
            <v>0</v>
          </cell>
        </row>
        <row r="4625">
          <cell r="F4625">
            <v>417</v>
          </cell>
          <cell r="G4625" t="str">
            <v>Посланички додатак</v>
          </cell>
          <cell r="J4625">
            <v>0</v>
          </cell>
        </row>
        <row r="4626">
          <cell r="F4626">
            <v>418</v>
          </cell>
          <cell r="G4626" t="str">
            <v>Судијски додатак.</v>
          </cell>
          <cell r="J4626">
            <v>0</v>
          </cell>
        </row>
        <row r="4627">
          <cell r="F4627">
            <v>421</v>
          </cell>
          <cell r="G4627" t="str">
            <v>Стални трошкови</v>
          </cell>
          <cell r="J4627">
            <v>0</v>
          </cell>
        </row>
        <row r="4628">
          <cell r="F4628">
            <v>422</v>
          </cell>
          <cell r="G4628" t="str">
            <v>Трошкови путовања</v>
          </cell>
          <cell r="J4628">
            <v>0</v>
          </cell>
        </row>
        <row r="4629">
          <cell r="F4629">
            <v>423</v>
          </cell>
          <cell r="G4629" t="str">
            <v>Услуге по уговору</v>
          </cell>
          <cell r="J4629">
            <v>0</v>
          </cell>
        </row>
        <row r="4630">
          <cell r="F4630">
            <v>424</v>
          </cell>
          <cell r="G4630" t="str">
            <v>Специјализоване услуге</v>
          </cell>
          <cell r="J4630">
            <v>0</v>
          </cell>
        </row>
        <row r="4631">
          <cell r="F4631">
            <v>425</v>
          </cell>
          <cell r="G4631" t="str">
            <v>Текуће поправке и одржавање</v>
          </cell>
          <cell r="J4631">
            <v>0</v>
          </cell>
        </row>
        <row r="4632">
          <cell r="F4632">
            <v>426</v>
          </cell>
          <cell r="G4632" t="str">
            <v>Материјал</v>
          </cell>
          <cell r="J4632">
            <v>0</v>
          </cell>
        </row>
        <row r="4633">
          <cell r="F4633">
            <v>431</v>
          </cell>
          <cell r="G4633" t="str">
            <v>Амортизација некретнина и опреме</v>
          </cell>
          <cell r="J4633">
            <v>0</v>
          </cell>
        </row>
        <row r="4634">
          <cell r="F4634">
            <v>432</v>
          </cell>
          <cell r="G4634" t="str">
            <v>Амортизација култивисане имовине</v>
          </cell>
          <cell r="J4634">
            <v>0</v>
          </cell>
        </row>
        <row r="4635">
          <cell r="F4635">
            <v>433</v>
          </cell>
          <cell r="G4635" t="str">
            <v>Употреба драгоцености</v>
          </cell>
          <cell r="J4635">
            <v>0</v>
          </cell>
        </row>
        <row r="4636">
          <cell r="F4636">
            <v>434</v>
          </cell>
          <cell r="G4636" t="str">
            <v>Употреба природне имовине</v>
          </cell>
          <cell r="J4636">
            <v>0</v>
          </cell>
        </row>
        <row r="4637">
          <cell r="F4637">
            <v>435</v>
          </cell>
          <cell r="G4637" t="str">
            <v>Амортизација нематеријалне имовине</v>
          </cell>
          <cell r="J4637">
            <v>0</v>
          </cell>
        </row>
        <row r="4638">
          <cell r="F4638">
            <v>441</v>
          </cell>
          <cell r="G4638" t="str">
            <v>Отплата домаћих камата</v>
          </cell>
          <cell r="J4638">
            <v>0</v>
          </cell>
        </row>
        <row r="4639">
          <cell r="F4639">
            <v>442</v>
          </cell>
          <cell r="G4639" t="str">
            <v>Отплата страних камата</v>
          </cell>
          <cell r="J4639">
            <v>0</v>
          </cell>
        </row>
        <row r="4640">
          <cell r="F4640">
            <v>443</v>
          </cell>
          <cell r="G4640" t="str">
            <v>Отплата камата по гаранцијама</v>
          </cell>
          <cell r="J4640">
            <v>0</v>
          </cell>
        </row>
        <row r="4641">
          <cell r="F4641">
            <v>444</v>
          </cell>
          <cell r="G4641" t="str">
            <v>Пратећи трошкови задуживања</v>
          </cell>
          <cell r="J4641">
            <v>0</v>
          </cell>
        </row>
        <row r="4642">
          <cell r="F4642">
            <v>4511</v>
          </cell>
          <cell r="G4642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642">
            <v>0</v>
          </cell>
        </row>
        <row r="4643">
          <cell r="F4643">
            <v>4512</v>
          </cell>
          <cell r="G4643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643">
            <v>0</v>
          </cell>
        </row>
        <row r="4644">
          <cell r="F4644">
            <v>452</v>
          </cell>
          <cell r="G4644" t="str">
            <v>Субвенције приватним финансијским институцијама</v>
          </cell>
          <cell r="J4644">
            <v>0</v>
          </cell>
        </row>
        <row r="4645">
          <cell r="F4645">
            <v>453</v>
          </cell>
          <cell r="G4645" t="str">
            <v>Субвенције јавним финансијским институцијама</v>
          </cell>
          <cell r="J4645">
            <v>0</v>
          </cell>
        </row>
        <row r="4646">
          <cell r="F4646">
            <v>454</v>
          </cell>
          <cell r="G4646" t="str">
            <v>Субвенције приватним предузећима</v>
          </cell>
          <cell r="J4646">
            <v>0</v>
          </cell>
        </row>
        <row r="4647">
          <cell r="F4647">
            <v>461</v>
          </cell>
          <cell r="G4647" t="str">
            <v>Донације страним владама</v>
          </cell>
          <cell r="J4647">
            <v>0</v>
          </cell>
        </row>
        <row r="4648">
          <cell r="F4648">
            <v>462</v>
          </cell>
          <cell r="G4648" t="str">
            <v>Донације и дотације међународним организацијама</v>
          </cell>
          <cell r="J4648">
            <v>0</v>
          </cell>
        </row>
        <row r="4649">
          <cell r="F4649">
            <v>4631</v>
          </cell>
          <cell r="G4649" t="str">
            <v>Текући трансфери осталим нивоима власти</v>
          </cell>
          <cell r="J4649">
            <v>0</v>
          </cell>
        </row>
        <row r="4650">
          <cell r="F4650">
            <v>4632</v>
          </cell>
          <cell r="G4650" t="str">
            <v>Капитални трансфери осталим нивоима власти</v>
          </cell>
          <cell r="J4650">
            <v>0</v>
          </cell>
        </row>
        <row r="4651">
          <cell r="F4651">
            <v>464</v>
          </cell>
          <cell r="G4651" t="str">
            <v>Дотације организацијама обавезног социјалног осигурања</v>
          </cell>
          <cell r="J4651">
            <v>0</v>
          </cell>
        </row>
        <row r="4652">
          <cell r="F4652">
            <v>465</v>
          </cell>
          <cell r="G4652" t="str">
            <v>Остале донације, дотације и трансфери</v>
          </cell>
          <cell r="J4652">
            <v>0</v>
          </cell>
        </row>
        <row r="4653">
          <cell r="F4653">
            <v>472</v>
          </cell>
          <cell r="G4653" t="str">
            <v>Накнаде за социјалну заштиту из буџета</v>
          </cell>
          <cell r="J4653">
            <v>0</v>
          </cell>
        </row>
        <row r="4654">
          <cell r="F4654">
            <v>481</v>
          </cell>
          <cell r="G4654" t="str">
            <v>Дотације невладиним организацијама</v>
          </cell>
          <cell r="J4654">
            <v>0</v>
          </cell>
        </row>
        <row r="4655">
          <cell r="F4655">
            <v>482</v>
          </cell>
          <cell r="G4655" t="str">
            <v>Порези, обавезне таксе, казне и пенали</v>
          </cell>
          <cell r="J4655">
            <v>0</v>
          </cell>
        </row>
        <row r="4656">
          <cell r="F4656">
            <v>483</v>
          </cell>
          <cell r="G4656" t="str">
            <v>Новчане казне и пенали по решењу судова</v>
          </cell>
          <cell r="J4656">
            <v>0</v>
          </cell>
        </row>
        <row r="4657">
          <cell r="F4657">
            <v>484</v>
          </cell>
          <cell r="G4657" t="str">
            <v>Накнада штете за повреде или штету насталу услед елементарних непогода или других природних узрока</v>
          </cell>
          <cell r="J4657">
            <v>0</v>
          </cell>
        </row>
        <row r="4658">
          <cell r="F4658">
            <v>485</v>
          </cell>
          <cell r="G4658" t="str">
            <v>Накнада штете за повреде или штету нанету од стране државних органа</v>
          </cell>
          <cell r="J4658">
            <v>0</v>
          </cell>
        </row>
        <row r="4659">
          <cell r="F4659">
            <v>489</v>
          </cell>
          <cell r="G4659" t="str">
            <v>Расходи који се финансирају из средстава за реализацију националног инвестиционог плана</v>
          </cell>
          <cell r="J4659">
            <v>0</v>
          </cell>
        </row>
        <row r="4660">
          <cell r="F4660">
            <v>494</v>
          </cell>
          <cell r="G4660" t="str">
            <v>Административни трансфери из буџета - Текући расходи</v>
          </cell>
          <cell r="J4660">
            <v>0</v>
          </cell>
        </row>
        <row r="4661">
          <cell r="F4661">
            <v>495</v>
          </cell>
          <cell r="G4661" t="str">
            <v>Административни трансфери из буџета - Издаци за нефинансијску имовину</v>
          </cell>
          <cell r="J4661">
            <v>0</v>
          </cell>
        </row>
        <row r="4662">
          <cell r="F4662">
            <v>496</v>
          </cell>
          <cell r="G4662" t="str">
            <v>Административни трансфери из буџета - Издаци за отплату главнице и набавку финансијске имовине</v>
          </cell>
          <cell r="J4662">
            <v>0</v>
          </cell>
        </row>
        <row r="4663">
          <cell r="F4663">
            <v>499</v>
          </cell>
          <cell r="G4663" t="str">
            <v>Административни трансфери из буџета - Средства резерве</v>
          </cell>
          <cell r="J4663">
            <v>0</v>
          </cell>
        </row>
        <row r="4664">
          <cell r="F4664">
            <v>511</v>
          </cell>
          <cell r="G4664" t="str">
            <v>Зграде и грађевински објекти</v>
          </cell>
          <cell r="J4664">
            <v>0</v>
          </cell>
        </row>
        <row r="4665">
          <cell r="F4665">
            <v>512</v>
          </cell>
          <cell r="G4665" t="str">
            <v>Машине и опрема</v>
          </cell>
          <cell r="J4665">
            <v>0</v>
          </cell>
        </row>
        <row r="4666">
          <cell r="F4666">
            <v>513</v>
          </cell>
          <cell r="G4666" t="str">
            <v>Остале некретнине и опрема</v>
          </cell>
          <cell r="J4666">
            <v>0</v>
          </cell>
        </row>
        <row r="4667">
          <cell r="F4667">
            <v>514</v>
          </cell>
          <cell r="G4667" t="str">
            <v>Култивисана имовина</v>
          </cell>
          <cell r="J4667">
            <v>0</v>
          </cell>
        </row>
        <row r="4668">
          <cell r="F4668">
            <v>515</v>
          </cell>
          <cell r="G4668" t="str">
            <v>Нематеријална имовина</v>
          </cell>
          <cell r="J4668">
            <v>0</v>
          </cell>
        </row>
        <row r="4669">
          <cell r="F4669">
            <v>521</v>
          </cell>
          <cell r="G4669" t="str">
            <v>Робне резерве</v>
          </cell>
          <cell r="J4669">
            <v>0</v>
          </cell>
        </row>
        <row r="4670">
          <cell r="F4670">
            <v>522</v>
          </cell>
          <cell r="G4670" t="str">
            <v>Залихе производње</v>
          </cell>
          <cell r="J4670">
            <v>0</v>
          </cell>
        </row>
        <row r="4671">
          <cell r="F4671">
            <v>523</v>
          </cell>
          <cell r="G4671" t="str">
            <v>Залихе робе за даљу продају</v>
          </cell>
          <cell r="J4671">
            <v>0</v>
          </cell>
        </row>
        <row r="4672">
          <cell r="F4672">
            <v>531</v>
          </cell>
          <cell r="G4672" t="str">
            <v>Драгоцености</v>
          </cell>
          <cell r="J4672">
            <v>0</v>
          </cell>
        </row>
        <row r="4673">
          <cell r="F4673">
            <v>541</v>
          </cell>
          <cell r="G4673" t="str">
            <v>Земљиште</v>
          </cell>
          <cell r="J4673">
            <v>0</v>
          </cell>
        </row>
        <row r="4674">
          <cell r="F4674">
            <v>542</v>
          </cell>
          <cell r="G4674" t="str">
            <v>Рудна богатства</v>
          </cell>
          <cell r="J4674">
            <v>0</v>
          </cell>
        </row>
        <row r="4675">
          <cell r="F4675">
            <v>543</v>
          </cell>
          <cell r="G4675" t="str">
            <v>Шуме и воде</v>
          </cell>
          <cell r="J4675">
            <v>0</v>
          </cell>
        </row>
        <row r="4676">
          <cell r="F4676">
            <v>551</v>
          </cell>
          <cell r="G4676" t="str">
            <v>Нефинансијска имовина која се финансира из средстава за реализацију националног инвестиционог плана</v>
          </cell>
          <cell r="J4676">
            <v>0</v>
          </cell>
        </row>
        <row r="4677">
          <cell r="F4677">
            <v>611</v>
          </cell>
          <cell r="G4677" t="str">
            <v>Отплата главнице домаћим кредиторима</v>
          </cell>
          <cell r="J4677">
            <v>0</v>
          </cell>
        </row>
        <row r="4678">
          <cell r="F4678">
            <v>620</v>
          </cell>
          <cell r="G4678" t="str">
            <v>Набавка финансијске имовине</v>
          </cell>
          <cell r="J4678">
            <v>0</v>
          </cell>
        </row>
        <row r="4679">
          <cell r="G4679" t="str">
            <v>Извори финансирања за функцију 473:</v>
          </cell>
        </row>
        <row r="4680">
          <cell r="F4680" t="str">
            <v>01</v>
          </cell>
          <cell r="G4680" t="str">
            <v>Приходи из буџета</v>
          </cell>
          <cell r="H4680">
            <v>0</v>
          </cell>
          <cell r="J4680">
            <v>0</v>
          </cell>
        </row>
        <row r="4681">
          <cell r="F4681" t="str">
            <v>02</v>
          </cell>
          <cell r="G4681" t="str">
            <v>Трансфери између корисника на истом нивоу</v>
          </cell>
          <cell r="J4681">
            <v>0</v>
          </cell>
        </row>
        <row r="4682">
          <cell r="F4682" t="str">
            <v>03</v>
          </cell>
          <cell r="G4682" t="str">
            <v>Социјални доприноси</v>
          </cell>
          <cell r="J4682">
            <v>0</v>
          </cell>
        </row>
        <row r="4683">
          <cell r="F4683" t="str">
            <v>04</v>
          </cell>
          <cell r="G4683" t="str">
            <v>Сопствени приходи буџетских корисника</v>
          </cell>
          <cell r="J4683">
            <v>0</v>
          </cell>
        </row>
        <row r="4684">
          <cell r="F4684" t="str">
            <v>05</v>
          </cell>
          <cell r="G4684" t="str">
            <v>Донације од иностраних земаља</v>
          </cell>
          <cell r="J4684">
            <v>0</v>
          </cell>
        </row>
        <row r="4685">
          <cell r="F4685" t="str">
            <v>06</v>
          </cell>
          <cell r="G4685" t="str">
            <v>Донације од међународних организација</v>
          </cell>
          <cell r="J4685">
            <v>0</v>
          </cell>
        </row>
        <row r="4686">
          <cell r="F4686" t="str">
            <v>07</v>
          </cell>
          <cell r="G4686" t="str">
            <v>Донације од осталих нивоа власти</v>
          </cell>
          <cell r="J4686">
            <v>0</v>
          </cell>
        </row>
        <row r="4687">
          <cell r="F4687" t="str">
            <v>08</v>
          </cell>
          <cell r="G4687" t="str">
            <v>Донације од невладиних организација и појединаца</v>
          </cell>
          <cell r="J4687">
            <v>0</v>
          </cell>
        </row>
        <row r="4688">
          <cell r="F4688" t="str">
            <v>09</v>
          </cell>
          <cell r="G4688" t="str">
            <v>Примања од продаје нефинансијске имовине</v>
          </cell>
          <cell r="J4688">
            <v>0</v>
          </cell>
        </row>
        <row r="4689">
          <cell r="F4689" t="str">
            <v>10</v>
          </cell>
          <cell r="G4689" t="str">
            <v>Примања од домаћих задуживања</v>
          </cell>
          <cell r="J4689">
            <v>0</v>
          </cell>
        </row>
        <row r="4690">
          <cell r="F4690" t="str">
            <v>11</v>
          </cell>
          <cell r="G4690" t="str">
            <v>Примања од иностраних задуживања</v>
          </cell>
          <cell r="J4690">
            <v>0</v>
          </cell>
        </row>
        <row r="4691">
          <cell r="F4691" t="str">
            <v>12</v>
          </cell>
          <cell r="G4691" t="str">
            <v>Примања од отплате датих кредита и продаје финансијске имовине</v>
          </cell>
          <cell r="J4691">
            <v>0</v>
          </cell>
        </row>
        <row r="4692">
          <cell r="F4692" t="str">
            <v>13</v>
          </cell>
          <cell r="G4692" t="str">
            <v>Нераспоређени вишак прихода из ранијих година</v>
          </cell>
          <cell r="J4692">
            <v>0</v>
          </cell>
        </row>
        <row r="4693">
          <cell r="F4693" t="str">
            <v>14</v>
          </cell>
          <cell r="G4693" t="str">
            <v>Неутрошена средства од приватизације из претходних година</v>
          </cell>
          <cell r="J4693">
            <v>0</v>
          </cell>
        </row>
        <row r="4694">
          <cell r="F4694" t="str">
            <v>15</v>
          </cell>
          <cell r="G4694" t="str">
            <v>Неутрошена средства донација из претходних година</v>
          </cell>
          <cell r="J4694">
            <v>0</v>
          </cell>
        </row>
        <row r="4695">
          <cell r="F4695" t="str">
            <v>16</v>
          </cell>
          <cell r="G4695" t="str">
            <v>Родитељски динар за ваннаставне активности</v>
          </cell>
          <cell r="J4695">
            <v>0</v>
          </cell>
        </row>
        <row r="4696">
          <cell r="G4696" t="str">
            <v>Функција 473:</v>
          </cell>
          <cell r="H4696">
            <v>0</v>
          </cell>
          <cell r="I4696">
            <v>0</v>
          </cell>
          <cell r="J4696">
            <v>0</v>
          </cell>
        </row>
        <row r="4697">
          <cell r="G4697" t="str">
            <v>Извори финансирања за Пројекат 1502-П2:</v>
          </cell>
        </row>
        <row r="4698">
          <cell r="F4698" t="str">
            <v>01</v>
          </cell>
          <cell r="G4698" t="str">
            <v>Приходи из буџета</v>
          </cell>
          <cell r="H4698">
            <v>0</v>
          </cell>
          <cell r="J4698">
            <v>0</v>
          </cell>
        </row>
        <row r="4699">
          <cell r="F4699" t="str">
            <v>02</v>
          </cell>
          <cell r="G4699" t="str">
            <v>Трансфери између корисника на истом нивоу</v>
          </cell>
          <cell r="J4699">
            <v>0</v>
          </cell>
        </row>
        <row r="4700">
          <cell r="F4700" t="str">
            <v>03</v>
          </cell>
          <cell r="G4700" t="str">
            <v>Социјални доприноси</v>
          </cell>
          <cell r="J4700">
            <v>0</v>
          </cell>
        </row>
        <row r="4701">
          <cell r="F4701" t="str">
            <v>04</v>
          </cell>
          <cell r="G4701" t="str">
            <v>Сопствени приходи буџетских корисника</v>
          </cell>
          <cell r="J4701">
            <v>0</v>
          </cell>
        </row>
        <row r="4702">
          <cell r="F4702" t="str">
            <v>05</v>
          </cell>
          <cell r="G4702" t="str">
            <v>Донације од иностраних земаља</v>
          </cell>
          <cell r="J4702">
            <v>0</v>
          </cell>
        </row>
        <row r="4703">
          <cell r="F4703" t="str">
            <v>06</v>
          </cell>
          <cell r="G4703" t="str">
            <v>Донације од међународних организација</v>
          </cell>
          <cell r="J4703">
            <v>0</v>
          </cell>
        </row>
        <row r="4704">
          <cell r="F4704" t="str">
            <v>07</v>
          </cell>
          <cell r="G4704" t="str">
            <v>Донације од осталих нивоа власти</v>
          </cell>
          <cell r="J4704">
            <v>0</v>
          </cell>
        </row>
        <row r="4705">
          <cell r="F4705" t="str">
            <v>08</v>
          </cell>
          <cell r="G4705" t="str">
            <v>Донације од невладиних организација и појединаца</v>
          </cell>
          <cell r="J4705">
            <v>0</v>
          </cell>
        </row>
        <row r="4706">
          <cell r="F4706" t="str">
            <v>09</v>
          </cell>
          <cell r="G4706" t="str">
            <v>Примања од продаје нефинансијске имовине</v>
          </cell>
          <cell r="J4706">
            <v>0</v>
          </cell>
        </row>
        <row r="4707">
          <cell r="F4707" t="str">
            <v>10</v>
          </cell>
          <cell r="G4707" t="str">
            <v>Примања од домаћих задуживања</v>
          </cell>
          <cell r="J4707">
            <v>0</v>
          </cell>
        </row>
        <row r="4708">
          <cell r="F4708" t="str">
            <v>11</v>
          </cell>
          <cell r="G4708" t="str">
            <v>Примања од иностраних задуживања</v>
          </cell>
          <cell r="J4708">
            <v>0</v>
          </cell>
        </row>
        <row r="4709">
          <cell r="F4709" t="str">
            <v>12</v>
          </cell>
          <cell r="G4709" t="str">
            <v>Примања од отплате датих кредита и продаје финансијске имовине</v>
          </cell>
          <cell r="J4709">
            <v>0</v>
          </cell>
        </row>
        <row r="4710">
          <cell r="F4710" t="str">
            <v>13</v>
          </cell>
          <cell r="G4710" t="str">
            <v>Нераспоређени вишак прихода из ранијих година</v>
          </cell>
          <cell r="J4710">
            <v>0</v>
          </cell>
        </row>
        <row r="4711">
          <cell r="F4711" t="str">
            <v>14</v>
          </cell>
          <cell r="G4711" t="str">
            <v>Неутрошена средства од приватизације из претходних година</v>
          </cell>
          <cell r="J4711">
            <v>0</v>
          </cell>
        </row>
        <row r="4712">
          <cell r="F4712" t="str">
            <v>15</v>
          </cell>
          <cell r="G4712" t="str">
            <v>Неутрошена средства донација из претходних година</v>
          </cell>
          <cell r="J4712">
            <v>0</v>
          </cell>
        </row>
        <row r="4713">
          <cell r="F4713" t="str">
            <v>16</v>
          </cell>
          <cell r="G4713" t="str">
            <v>Родитељски динар за ваннаставне активности</v>
          </cell>
          <cell r="J4713">
            <v>0</v>
          </cell>
        </row>
        <row r="4714">
          <cell r="G4714" t="str">
            <v>Свега за Пројекат 1502-П2:</v>
          </cell>
          <cell r="H4714">
            <v>0</v>
          </cell>
          <cell r="I4714">
            <v>0</v>
          </cell>
          <cell r="J4714">
            <v>0</v>
          </cell>
        </row>
        <row r="4716">
          <cell r="C4716" t="str">
            <v>1502-П3</v>
          </cell>
          <cell r="G4716" t="str">
            <v>Етно сајам</v>
          </cell>
        </row>
        <row r="4717">
          <cell r="D4717">
            <v>473</v>
          </cell>
          <cell r="G4717" t="str">
            <v>Туризам</v>
          </cell>
        </row>
        <row r="4718">
          <cell r="F4718">
            <v>411</v>
          </cell>
          <cell r="G4718" t="str">
            <v>Плате, додаци и накнаде запослених (зараде)</v>
          </cell>
          <cell r="J4718">
            <v>0</v>
          </cell>
        </row>
        <row r="4719">
          <cell r="F4719">
            <v>412</v>
          </cell>
          <cell r="G4719" t="str">
            <v>Социјални доприноси на терет послодавца</v>
          </cell>
          <cell r="J4719">
            <v>0</v>
          </cell>
        </row>
        <row r="4720">
          <cell r="F4720">
            <v>413</v>
          </cell>
          <cell r="G4720" t="str">
            <v>Накнаде у натури</v>
          </cell>
          <cell r="J4720">
            <v>0</v>
          </cell>
        </row>
        <row r="4721">
          <cell r="F4721">
            <v>414</v>
          </cell>
          <cell r="G4721" t="str">
            <v>Социјална давања запосленима</v>
          </cell>
          <cell r="J4721">
            <v>0</v>
          </cell>
        </row>
        <row r="4722">
          <cell r="F4722">
            <v>415</v>
          </cell>
          <cell r="G4722" t="str">
            <v>Накнаде трошкова за запослене</v>
          </cell>
          <cell r="J4722">
            <v>0</v>
          </cell>
        </row>
        <row r="4723">
          <cell r="F4723">
            <v>416</v>
          </cell>
          <cell r="G4723" t="str">
            <v>Награде запосленима и остали посебни расходи</v>
          </cell>
          <cell r="J4723">
            <v>0</v>
          </cell>
        </row>
        <row r="4724">
          <cell r="F4724">
            <v>417</v>
          </cell>
          <cell r="G4724" t="str">
            <v>Посланички додатак</v>
          </cell>
          <cell r="J4724">
            <v>0</v>
          </cell>
        </row>
        <row r="4725">
          <cell r="F4725">
            <v>418</v>
          </cell>
          <cell r="G4725" t="str">
            <v>Судијски додатак.</v>
          </cell>
          <cell r="J4725">
            <v>0</v>
          </cell>
        </row>
        <row r="4726">
          <cell r="F4726">
            <v>421</v>
          </cell>
          <cell r="G4726" t="str">
            <v>Стални трошкови</v>
          </cell>
          <cell r="J4726">
            <v>0</v>
          </cell>
        </row>
        <row r="4727">
          <cell r="F4727">
            <v>422</v>
          </cell>
          <cell r="G4727" t="str">
            <v>Трошкови путовања</v>
          </cell>
          <cell r="J4727">
            <v>0</v>
          </cell>
        </row>
        <row r="4728">
          <cell r="F4728">
            <v>423</v>
          </cell>
          <cell r="G4728" t="str">
            <v>Услуге по уговору</v>
          </cell>
          <cell r="J4728">
            <v>0</v>
          </cell>
        </row>
        <row r="4729">
          <cell r="F4729">
            <v>424</v>
          </cell>
          <cell r="G4729" t="str">
            <v>Специјализоване услуге</v>
          </cell>
          <cell r="J4729">
            <v>0</v>
          </cell>
        </row>
        <row r="4730">
          <cell r="F4730">
            <v>425</v>
          </cell>
          <cell r="G4730" t="str">
            <v>Текуће поправке и одржавање</v>
          </cell>
          <cell r="J4730">
            <v>0</v>
          </cell>
        </row>
        <row r="4731">
          <cell r="F4731">
            <v>426</v>
          </cell>
          <cell r="G4731" t="str">
            <v>Материјал</v>
          </cell>
          <cell r="J4731">
            <v>0</v>
          </cell>
        </row>
        <row r="4732">
          <cell r="F4732">
            <v>431</v>
          </cell>
          <cell r="G4732" t="str">
            <v>Амортизација некретнина и опреме</v>
          </cell>
          <cell r="J4732">
            <v>0</v>
          </cell>
        </row>
        <row r="4733">
          <cell r="F4733">
            <v>432</v>
          </cell>
          <cell r="G4733" t="str">
            <v>Амортизација култивисане имовине</v>
          </cell>
          <cell r="J4733">
            <v>0</v>
          </cell>
        </row>
        <row r="4734">
          <cell r="F4734">
            <v>433</v>
          </cell>
          <cell r="G4734" t="str">
            <v>Употреба драгоцености</v>
          </cell>
          <cell r="J4734">
            <v>0</v>
          </cell>
        </row>
        <row r="4735">
          <cell r="F4735">
            <v>434</v>
          </cell>
          <cell r="G4735" t="str">
            <v>Употреба природне имовине</v>
          </cell>
          <cell r="J4735">
            <v>0</v>
          </cell>
        </row>
        <row r="4736">
          <cell r="F4736">
            <v>435</v>
          </cell>
          <cell r="G4736" t="str">
            <v>Амортизација нематеријалне имовине</v>
          </cell>
          <cell r="J4736">
            <v>0</v>
          </cell>
        </row>
        <row r="4737">
          <cell r="F4737">
            <v>441</v>
          </cell>
          <cell r="G4737" t="str">
            <v>Отплата домаћих камата</v>
          </cell>
          <cell r="J4737">
            <v>0</v>
          </cell>
        </row>
        <row r="4738">
          <cell r="F4738">
            <v>442</v>
          </cell>
          <cell r="G4738" t="str">
            <v>Отплата страних камата</v>
          </cell>
          <cell r="J4738">
            <v>0</v>
          </cell>
        </row>
        <row r="4739">
          <cell r="F4739">
            <v>443</v>
          </cell>
          <cell r="G4739" t="str">
            <v>Отплата камата по гаранцијама</v>
          </cell>
          <cell r="J4739">
            <v>0</v>
          </cell>
        </row>
        <row r="4740">
          <cell r="F4740">
            <v>444</v>
          </cell>
          <cell r="G4740" t="str">
            <v>Пратећи трошкови задуживања</v>
          </cell>
          <cell r="J4740">
            <v>0</v>
          </cell>
        </row>
        <row r="4741">
          <cell r="F4741">
            <v>4511</v>
          </cell>
          <cell r="G4741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741">
            <v>0</v>
          </cell>
        </row>
        <row r="4742">
          <cell r="F4742">
            <v>4512</v>
          </cell>
          <cell r="G4742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742">
            <v>0</v>
          </cell>
        </row>
        <row r="4743">
          <cell r="F4743">
            <v>452</v>
          </cell>
          <cell r="G4743" t="str">
            <v>Субвенције приватним финансијским институцијама</v>
          </cell>
          <cell r="J4743">
            <v>0</v>
          </cell>
        </row>
        <row r="4744">
          <cell r="F4744">
            <v>453</v>
          </cell>
          <cell r="G4744" t="str">
            <v>Субвенције јавним финансијским институцијама</v>
          </cell>
          <cell r="J4744">
            <v>0</v>
          </cell>
        </row>
        <row r="4745">
          <cell r="F4745">
            <v>454</v>
          </cell>
          <cell r="G4745" t="str">
            <v>Субвенције приватним предузећима</v>
          </cell>
          <cell r="J4745">
            <v>0</v>
          </cell>
        </row>
        <row r="4746">
          <cell r="F4746">
            <v>461</v>
          </cell>
          <cell r="G4746" t="str">
            <v>Донације страним владама</v>
          </cell>
          <cell r="J4746">
            <v>0</v>
          </cell>
        </row>
        <row r="4747">
          <cell r="F4747">
            <v>462</v>
          </cell>
          <cell r="G4747" t="str">
            <v>Донације и дотације међународним организацијама</v>
          </cell>
          <cell r="J4747">
            <v>0</v>
          </cell>
        </row>
        <row r="4748">
          <cell r="F4748">
            <v>4631</v>
          </cell>
          <cell r="G4748" t="str">
            <v>Текући трансфери осталим нивоима власти</v>
          </cell>
          <cell r="J4748">
            <v>0</v>
          </cell>
        </row>
        <row r="4749">
          <cell r="F4749">
            <v>4632</v>
          </cell>
          <cell r="G4749" t="str">
            <v>Капитални трансфери осталим нивоима власти</v>
          </cell>
          <cell r="J4749">
            <v>0</v>
          </cell>
        </row>
        <row r="4750">
          <cell r="F4750">
            <v>464</v>
          </cell>
          <cell r="G4750" t="str">
            <v>Дотације организацијама обавезног социјалног осигурања</v>
          </cell>
          <cell r="J4750">
            <v>0</v>
          </cell>
        </row>
        <row r="4751">
          <cell r="F4751">
            <v>465</v>
          </cell>
          <cell r="G4751" t="str">
            <v>Остале донације, дотације и трансфери</v>
          </cell>
          <cell r="J4751">
            <v>0</v>
          </cell>
        </row>
        <row r="4752">
          <cell r="F4752">
            <v>472</v>
          </cell>
          <cell r="G4752" t="str">
            <v>Накнаде за социјалну заштиту из буџета</v>
          </cell>
          <cell r="J4752">
            <v>0</v>
          </cell>
        </row>
        <row r="4753">
          <cell r="F4753">
            <v>481</v>
          </cell>
          <cell r="G4753" t="str">
            <v>Дотације невладиним организацијама</v>
          </cell>
          <cell r="J4753">
            <v>0</v>
          </cell>
        </row>
        <row r="4754">
          <cell r="F4754">
            <v>482</v>
          </cell>
          <cell r="G4754" t="str">
            <v>Порези, обавезне таксе, казне и пенали</v>
          </cell>
          <cell r="J4754">
            <v>0</v>
          </cell>
        </row>
        <row r="4755">
          <cell r="F4755">
            <v>483</v>
          </cell>
          <cell r="G4755" t="str">
            <v>Новчане казне и пенали по решењу судова</v>
          </cell>
          <cell r="J4755">
            <v>0</v>
          </cell>
        </row>
        <row r="4756">
          <cell r="F4756">
            <v>484</v>
          </cell>
          <cell r="G4756" t="str">
            <v>Накнада штете за повреде или штету насталу услед елементарних непогода или других природних узрока</v>
          </cell>
          <cell r="J4756">
            <v>0</v>
          </cell>
        </row>
        <row r="4757">
          <cell r="F4757">
            <v>485</v>
          </cell>
          <cell r="G4757" t="str">
            <v>Накнада штете за повреде или штету нанету од стране државних органа</v>
          </cell>
          <cell r="J4757">
            <v>0</v>
          </cell>
        </row>
        <row r="4758">
          <cell r="F4758">
            <v>489</v>
          </cell>
          <cell r="G4758" t="str">
            <v>Расходи који се финансирају из средстава за реализацију националног инвестиционог плана</v>
          </cell>
          <cell r="J4758">
            <v>0</v>
          </cell>
        </row>
        <row r="4759">
          <cell r="F4759">
            <v>494</v>
          </cell>
          <cell r="G4759" t="str">
            <v>Административни трансфери из буџета - Текући расходи</v>
          </cell>
          <cell r="J4759">
            <v>0</v>
          </cell>
        </row>
        <row r="4760">
          <cell r="F4760">
            <v>495</v>
          </cell>
          <cell r="G4760" t="str">
            <v>Административни трансфери из буџета - Издаци за нефинансијску имовину</v>
          </cell>
          <cell r="J4760">
            <v>0</v>
          </cell>
        </row>
        <row r="4761">
          <cell r="F4761">
            <v>496</v>
          </cell>
          <cell r="G4761" t="str">
            <v>Административни трансфери из буџета - Издаци за отплату главнице и набавку финансијске имовине</v>
          </cell>
          <cell r="J4761">
            <v>0</v>
          </cell>
        </row>
        <row r="4762">
          <cell r="F4762">
            <v>499</v>
          </cell>
          <cell r="G4762" t="str">
            <v>Административни трансфери из буџета - Средства резерве</v>
          </cell>
          <cell r="J4762">
            <v>0</v>
          </cell>
        </row>
        <row r="4763">
          <cell r="F4763">
            <v>511</v>
          </cell>
          <cell r="G4763" t="str">
            <v>Зграде и грађевински објекти</v>
          </cell>
          <cell r="J4763">
            <v>0</v>
          </cell>
        </row>
        <row r="4764">
          <cell r="F4764">
            <v>512</v>
          </cell>
          <cell r="G4764" t="str">
            <v>Машине и опрема</v>
          </cell>
          <cell r="J4764">
            <v>0</v>
          </cell>
        </row>
        <row r="4765">
          <cell r="F4765">
            <v>513</v>
          </cell>
          <cell r="G4765" t="str">
            <v>Остале некретнине и опрема</v>
          </cell>
          <cell r="J4765">
            <v>0</v>
          </cell>
        </row>
        <row r="4766">
          <cell r="F4766">
            <v>514</v>
          </cell>
          <cell r="G4766" t="str">
            <v>Култивисана имовина</v>
          </cell>
          <cell r="J4766">
            <v>0</v>
          </cell>
        </row>
        <row r="4767">
          <cell r="F4767">
            <v>515</v>
          </cell>
          <cell r="G4767" t="str">
            <v>Нематеријална имовина</v>
          </cell>
          <cell r="J4767">
            <v>0</v>
          </cell>
        </row>
        <row r="4768">
          <cell r="F4768">
            <v>521</v>
          </cell>
          <cell r="G4768" t="str">
            <v>Робне резерве</v>
          </cell>
          <cell r="J4768">
            <v>0</v>
          </cell>
        </row>
        <row r="4769">
          <cell r="F4769">
            <v>522</v>
          </cell>
          <cell r="G4769" t="str">
            <v>Залихе производње</v>
          </cell>
          <cell r="J4769">
            <v>0</v>
          </cell>
        </row>
        <row r="4770">
          <cell r="F4770">
            <v>523</v>
          </cell>
          <cell r="G4770" t="str">
            <v>Залихе робе за даљу продају</v>
          </cell>
          <cell r="J4770">
            <v>0</v>
          </cell>
        </row>
        <row r="4771">
          <cell r="F4771">
            <v>531</v>
          </cell>
          <cell r="G4771" t="str">
            <v>Драгоцености</v>
          </cell>
          <cell r="J4771">
            <v>0</v>
          </cell>
        </row>
        <row r="4772">
          <cell r="F4772">
            <v>541</v>
          </cell>
          <cell r="G4772" t="str">
            <v>Земљиште</v>
          </cell>
          <cell r="J4772">
            <v>0</v>
          </cell>
        </row>
        <row r="4773">
          <cell r="F4773">
            <v>542</v>
          </cell>
          <cell r="G4773" t="str">
            <v>Рудна богатства</v>
          </cell>
          <cell r="J4773">
            <v>0</v>
          </cell>
        </row>
        <row r="4774">
          <cell r="F4774">
            <v>543</v>
          </cell>
          <cell r="G4774" t="str">
            <v>Шуме и воде</v>
          </cell>
          <cell r="J4774">
            <v>0</v>
          </cell>
        </row>
        <row r="4775">
          <cell r="F4775">
            <v>551</v>
          </cell>
          <cell r="G4775" t="str">
            <v>Нефинансијска имовина која се финансира из средстава за реализацију националног инвестиционог плана</v>
          </cell>
          <cell r="J4775">
            <v>0</v>
          </cell>
        </row>
        <row r="4776">
          <cell r="F4776">
            <v>611</v>
          </cell>
          <cell r="G4776" t="str">
            <v>Отплата главнице домаћим кредиторима</v>
          </cell>
          <cell r="J4776">
            <v>0</v>
          </cell>
        </row>
        <row r="4777">
          <cell r="F4777">
            <v>620</v>
          </cell>
          <cell r="G4777" t="str">
            <v>Набавка финансијске имовине</v>
          </cell>
          <cell r="J4777">
            <v>0</v>
          </cell>
        </row>
        <row r="4778">
          <cell r="G4778" t="str">
            <v>Извори финансирања за функцију 473:</v>
          </cell>
        </row>
        <row r="4779">
          <cell r="F4779" t="str">
            <v>01</v>
          </cell>
          <cell r="G4779" t="str">
            <v>Приходи из буџета</v>
          </cell>
          <cell r="H4779">
            <v>0</v>
          </cell>
          <cell r="J4779">
            <v>0</v>
          </cell>
        </row>
        <row r="4780">
          <cell r="F4780" t="str">
            <v>02</v>
          </cell>
          <cell r="G4780" t="str">
            <v>Трансфери између корисника на истом нивоу</v>
          </cell>
          <cell r="J4780">
            <v>0</v>
          </cell>
        </row>
        <row r="4781">
          <cell r="F4781" t="str">
            <v>03</v>
          </cell>
          <cell r="G4781" t="str">
            <v>Социјални доприноси</v>
          </cell>
          <cell r="J4781">
            <v>0</v>
          </cell>
        </row>
        <row r="4782">
          <cell r="F4782" t="str">
            <v>04</v>
          </cell>
          <cell r="G4782" t="str">
            <v>Сопствени приходи буџетских корисника</v>
          </cell>
          <cell r="J4782">
            <v>0</v>
          </cell>
        </row>
        <row r="4783">
          <cell r="F4783" t="str">
            <v>05</v>
          </cell>
          <cell r="G4783" t="str">
            <v>Донације од иностраних земаља</v>
          </cell>
          <cell r="J4783">
            <v>0</v>
          </cell>
        </row>
        <row r="4784">
          <cell r="F4784" t="str">
            <v>06</v>
          </cell>
          <cell r="G4784" t="str">
            <v>Донације од међународних организација</v>
          </cell>
          <cell r="J4784">
            <v>0</v>
          </cell>
        </row>
        <row r="4785">
          <cell r="F4785" t="str">
            <v>07</v>
          </cell>
          <cell r="G4785" t="str">
            <v>Донације од осталих нивоа власти</v>
          </cell>
          <cell r="J4785">
            <v>0</v>
          </cell>
        </row>
        <row r="4786">
          <cell r="F4786" t="str">
            <v>08</v>
          </cell>
          <cell r="G4786" t="str">
            <v>Донације од невладиних организација и појединаца</v>
          </cell>
          <cell r="J4786">
            <v>0</v>
          </cell>
        </row>
        <row r="4787">
          <cell r="F4787" t="str">
            <v>09</v>
          </cell>
          <cell r="G4787" t="str">
            <v>Примања од продаје нефинансијске имовине</v>
          </cell>
          <cell r="J4787">
            <v>0</v>
          </cell>
        </row>
        <row r="4788">
          <cell r="F4788" t="str">
            <v>10</v>
          </cell>
          <cell r="G4788" t="str">
            <v>Примања од домаћих задуживања</v>
          </cell>
          <cell r="J4788">
            <v>0</v>
          </cell>
        </row>
        <row r="4789">
          <cell r="F4789" t="str">
            <v>11</v>
          </cell>
          <cell r="G4789" t="str">
            <v>Примања од иностраних задуживања</v>
          </cell>
          <cell r="J4789">
            <v>0</v>
          </cell>
        </row>
        <row r="4790">
          <cell r="F4790" t="str">
            <v>12</v>
          </cell>
          <cell r="G4790" t="str">
            <v>Примања од отплате датих кредита и продаје финансијске имовине</v>
          </cell>
          <cell r="J4790">
            <v>0</v>
          </cell>
        </row>
        <row r="4791">
          <cell r="F4791" t="str">
            <v>13</v>
          </cell>
          <cell r="G4791" t="str">
            <v>Нераспоређени вишак прихода из ранијих година</v>
          </cell>
          <cell r="J4791">
            <v>0</v>
          </cell>
        </row>
        <row r="4792">
          <cell r="F4792" t="str">
            <v>14</v>
          </cell>
          <cell r="G4792" t="str">
            <v>Неутрошена средства од приватизације из претходних година</v>
          </cell>
          <cell r="J4792">
            <v>0</v>
          </cell>
        </row>
        <row r="4793">
          <cell r="F4793" t="str">
            <v>15</v>
          </cell>
          <cell r="G4793" t="str">
            <v>Неутрошена средства донација из претходних година</v>
          </cell>
          <cell r="J4793">
            <v>0</v>
          </cell>
        </row>
        <row r="4794">
          <cell r="F4794" t="str">
            <v>16</v>
          </cell>
          <cell r="G4794" t="str">
            <v>Родитељски динар за ваннаставне активности</v>
          </cell>
          <cell r="J4794">
            <v>0</v>
          </cell>
        </row>
        <row r="4795">
          <cell r="G4795" t="str">
            <v>Функција 473:</v>
          </cell>
          <cell r="H4795">
            <v>0</v>
          </cell>
          <cell r="I4795">
            <v>0</v>
          </cell>
          <cell r="J4795">
            <v>0</v>
          </cell>
        </row>
        <row r="4796">
          <cell r="G4796" t="str">
            <v>Извори финансирања за Пројекат 1502-П3:</v>
          </cell>
        </row>
        <row r="4797">
          <cell r="F4797" t="str">
            <v>01</v>
          </cell>
          <cell r="G4797" t="str">
            <v>Приходи из буџета</v>
          </cell>
          <cell r="H4797">
            <v>0</v>
          </cell>
          <cell r="J4797">
            <v>0</v>
          </cell>
        </row>
        <row r="4798">
          <cell r="F4798" t="str">
            <v>02</v>
          </cell>
          <cell r="G4798" t="str">
            <v>Трансфери између корисника на истом нивоу</v>
          </cell>
          <cell r="J4798">
            <v>0</v>
          </cell>
        </row>
        <row r="4799">
          <cell r="F4799" t="str">
            <v>03</v>
          </cell>
          <cell r="G4799" t="str">
            <v>Социјални доприноси</v>
          </cell>
          <cell r="J4799">
            <v>0</v>
          </cell>
        </row>
        <row r="4800">
          <cell r="F4800" t="str">
            <v>04</v>
          </cell>
          <cell r="G4800" t="str">
            <v>Сопствени приходи буџетских корисника</v>
          </cell>
          <cell r="J4800">
            <v>0</v>
          </cell>
        </row>
        <row r="4801">
          <cell r="F4801" t="str">
            <v>05</v>
          </cell>
          <cell r="G4801" t="str">
            <v>Донације од иностраних земаља</v>
          </cell>
          <cell r="J4801">
            <v>0</v>
          </cell>
        </row>
        <row r="4802">
          <cell r="F4802" t="str">
            <v>06</v>
          </cell>
          <cell r="G4802" t="str">
            <v>Донације од међународних организација</v>
          </cell>
          <cell r="J4802">
            <v>0</v>
          </cell>
        </row>
        <row r="4803">
          <cell r="F4803" t="str">
            <v>07</v>
          </cell>
          <cell r="G4803" t="str">
            <v>Донације од осталих нивоа власти</v>
          </cell>
          <cell r="J4803">
            <v>0</v>
          </cell>
        </row>
        <row r="4804">
          <cell r="F4804" t="str">
            <v>08</v>
          </cell>
          <cell r="G4804" t="str">
            <v>Донације од невладиних организација и појединаца</v>
          </cell>
          <cell r="J4804">
            <v>0</v>
          </cell>
        </row>
        <row r="4805">
          <cell r="F4805" t="str">
            <v>09</v>
          </cell>
          <cell r="G4805" t="str">
            <v>Примања од продаје нефинансијске имовине</v>
          </cell>
          <cell r="J4805">
            <v>0</v>
          </cell>
        </row>
        <row r="4806">
          <cell r="F4806" t="str">
            <v>10</v>
          </cell>
          <cell r="G4806" t="str">
            <v>Примања од домаћих задуживања</v>
          </cell>
          <cell r="J4806">
            <v>0</v>
          </cell>
        </row>
        <row r="4807">
          <cell r="F4807" t="str">
            <v>11</v>
          </cell>
          <cell r="G4807" t="str">
            <v>Примања од иностраних задуживања</v>
          </cell>
          <cell r="J4807">
            <v>0</v>
          </cell>
        </row>
        <row r="4808">
          <cell r="F4808" t="str">
            <v>12</v>
          </cell>
          <cell r="G4808" t="str">
            <v>Примања од отплате датих кредита и продаје финансијске имовине</v>
          </cell>
          <cell r="J4808">
            <v>0</v>
          </cell>
        </row>
        <row r="4809">
          <cell r="F4809" t="str">
            <v>13</v>
          </cell>
          <cell r="G4809" t="str">
            <v>Нераспоређени вишак прихода из ранијих година</v>
          </cell>
          <cell r="J4809">
            <v>0</v>
          </cell>
        </row>
        <row r="4810">
          <cell r="F4810" t="str">
            <v>14</v>
          </cell>
          <cell r="G4810" t="str">
            <v>Неутрошена средства од приватизације из претходних година</v>
          </cell>
          <cell r="J4810">
            <v>0</v>
          </cell>
        </row>
        <row r="4811">
          <cell r="F4811" t="str">
            <v>15</v>
          </cell>
          <cell r="G4811" t="str">
            <v>Неутрошена средства донација из претходних година</v>
          </cell>
          <cell r="J4811">
            <v>0</v>
          </cell>
        </row>
        <row r="4812">
          <cell r="F4812" t="str">
            <v>16</v>
          </cell>
          <cell r="G4812" t="str">
            <v>Родитељски динар за ваннаставне активности</v>
          </cell>
          <cell r="J4812">
            <v>0</v>
          </cell>
        </row>
        <row r="4813">
          <cell r="G4813" t="str">
            <v>Свега за Пројекат 1502-П3:</v>
          </cell>
          <cell r="H4813">
            <v>0</v>
          </cell>
          <cell r="I4813">
            <v>0</v>
          </cell>
          <cell r="J4813">
            <v>0</v>
          </cell>
        </row>
        <row r="4815">
          <cell r="C4815" t="str">
            <v>1502-П4</v>
          </cell>
          <cell r="G4815" t="str">
            <v>Меморијал Бакије Бакића</v>
          </cell>
        </row>
        <row r="4816">
          <cell r="D4816">
            <v>473</v>
          </cell>
          <cell r="G4816" t="str">
            <v>Туризам</v>
          </cell>
        </row>
        <row r="4817">
          <cell r="F4817">
            <v>411</v>
          </cell>
          <cell r="G4817" t="str">
            <v>Плате, додаци и накнаде запослених (зараде)</v>
          </cell>
          <cell r="J4817">
            <v>0</v>
          </cell>
        </row>
        <row r="4818">
          <cell r="F4818">
            <v>412</v>
          </cell>
          <cell r="G4818" t="str">
            <v>Социјални доприноси на терет послодавца</v>
          </cell>
          <cell r="J4818">
            <v>0</v>
          </cell>
        </row>
        <row r="4819">
          <cell r="F4819">
            <v>413</v>
          </cell>
          <cell r="G4819" t="str">
            <v>Накнаде у натури</v>
          </cell>
          <cell r="J4819">
            <v>0</v>
          </cell>
        </row>
        <row r="4820">
          <cell r="F4820">
            <v>414</v>
          </cell>
          <cell r="G4820" t="str">
            <v>Социјална давања запосленима</v>
          </cell>
          <cell r="J4820">
            <v>0</v>
          </cell>
        </row>
        <row r="4821">
          <cell r="F4821">
            <v>415</v>
          </cell>
          <cell r="G4821" t="str">
            <v>Накнаде трошкова за запослене</v>
          </cell>
          <cell r="J4821">
            <v>0</v>
          </cell>
        </row>
        <row r="4822">
          <cell r="F4822">
            <v>416</v>
          </cell>
          <cell r="G4822" t="str">
            <v>Награде запосленима и остали посебни расходи</v>
          </cell>
          <cell r="J4822">
            <v>0</v>
          </cell>
        </row>
        <row r="4823">
          <cell r="F4823">
            <v>417</v>
          </cell>
          <cell r="G4823" t="str">
            <v>Посланички додатак</v>
          </cell>
          <cell r="J4823">
            <v>0</v>
          </cell>
        </row>
        <row r="4824">
          <cell r="F4824">
            <v>418</v>
          </cell>
          <cell r="G4824" t="str">
            <v>Судијски додатак.</v>
          </cell>
          <cell r="J4824">
            <v>0</v>
          </cell>
        </row>
        <row r="4825">
          <cell r="F4825">
            <v>421</v>
          </cell>
          <cell r="G4825" t="str">
            <v>Стални трошкови</v>
          </cell>
          <cell r="J4825">
            <v>0</v>
          </cell>
        </row>
        <row r="4826">
          <cell r="F4826">
            <v>422</v>
          </cell>
          <cell r="G4826" t="str">
            <v>Трошкови путовања</v>
          </cell>
          <cell r="J4826">
            <v>0</v>
          </cell>
        </row>
        <row r="4827">
          <cell r="F4827">
            <v>423</v>
          </cell>
          <cell r="G4827" t="str">
            <v>Услуге по уговору</v>
          </cell>
          <cell r="J4827">
            <v>0</v>
          </cell>
        </row>
        <row r="4828">
          <cell r="F4828">
            <v>424</v>
          </cell>
          <cell r="G4828" t="str">
            <v>Специјализоване услуге</v>
          </cell>
          <cell r="J4828">
            <v>0</v>
          </cell>
        </row>
        <row r="4829">
          <cell r="F4829">
            <v>425</v>
          </cell>
          <cell r="G4829" t="str">
            <v>Текуће поправке и одржавање</v>
          </cell>
          <cell r="J4829">
            <v>0</v>
          </cell>
        </row>
        <row r="4830">
          <cell r="F4830">
            <v>426</v>
          </cell>
          <cell r="G4830" t="str">
            <v>Материјал</v>
          </cell>
          <cell r="J4830">
            <v>0</v>
          </cell>
        </row>
        <row r="4831">
          <cell r="F4831">
            <v>431</v>
          </cell>
          <cell r="G4831" t="str">
            <v>Амортизација некретнина и опреме</v>
          </cell>
          <cell r="J4831">
            <v>0</v>
          </cell>
        </row>
        <row r="4832">
          <cell r="F4832">
            <v>432</v>
          </cell>
          <cell r="G4832" t="str">
            <v>Амортизација култивисане имовине</v>
          </cell>
          <cell r="J4832">
            <v>0</v>
          </cell>
        </row>
        <row r="4833">
          <cell r="F4833">
            <v>433</v>
          </cell>
          <cell r="G4833" t="str">
            <v>Употреба драгоцености</v>
          </cell>
          <cell r="J4833">
            <v>0</v>
          </cell>
        </row>
        <row r="4834">
          <cell r="F4834">
            <v>434</v>
          </cell>
          <cell r="G4834" t="str">
            <v>Употреба природне имовине</v>
          </cell>
          <cell r="J4834">
            <v>0</v>
          </cell>
        </row>
        <row r="4835">
          <cell r="F4835">
            <v>435</v>
          </cell>
          <cell r="G4835" t="str">
            <v>Амортизација нематеријалне имовине</v>
          </cell>
          <cell r="J4835">
            <v>0</v>
          </cell>
        </row>
        <row r="4836">
          <cell r="F4836">
            <v>441</v>
          </cell>
          <cell r="G4836" t="str">
            <v>Отплата домаћих камата</v>
          </cell>
          <cell r="J4836">
            <v>0</v>
          </cell>
        </row>
        <row r="4837">
          <cell r="F4837">
            <v>442</v>
          </cell>
          <cell r="G4837" t="str">
            <v>Отплата страних камата</v>
          </cell>
          <cell r="J4837">
            <v>0</v>
          </cell>
        </row>
        <row r="4838">
          <cell r="F4838">
            <v>443</v>
          </cell>
          <cell r="G4838" t="str">
            <v>Отплата камата по гаранцијама</v>
          </cell>
          <cell r="J4838">
            <v>0</v>
          </cell>
        </row>
        <row r="4839">
          <cell r="F4839">
            <v>444</v>
          </cell>
          <cell r="G4839" t="str">
            <v>Пратећи трошкови задуживања</v>
          </cell>
          <cell r="J4839">
            <v>0</v>
          </cell>
        </row>
        <row r="4840">
          <cell r="F4840">
            <v>4511</v>
          </cell>
          <cell r="G4840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840">
            <v>0</v>
          </cell>
        </row>
        <row r="4841">
          <cell r="F4841">
            <v>4512</v>
          </cell>
          <cell r="G4841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841">
            <v>0</v>
          </cell>
        </row>
        <row r="4842">
          <cell r="F4842">
            <v>452</v>
          </cell>
          <cell r="G4842" t="str">
            <v>Субвенције приватним финансијским институцијама</v>
          </cell>
          <cell r="J4842">
            <v>0</v>
          </cell>
        </row>
        <row r="4843">
          <cell r="F4843">
            <v>453</v>
          </cell>
          <cell r="G4843" t="str">
            <v>Субвенције јавним финансијским институцијама</v>
          </cell>
          <cell r="J4843">
            <v>0</v>
          </cell>
        </row>
        <row r="4844">
          <cell r="F4844">
            <v>454</v>
          </cell>
          <cell r="G4844" t="str">
            <v>Субвенције приватним предузећима</v>
          </cell>
          <cell r="J4844">
            <v>0</v>
          </cell>
        </row>
        <row r="4845">
          <cell r="F4845">
            <v>461</v>
          </cell>
          <cell r="G4845" t="str">
            <v>Донације страним владама</v>
          </cell>
          <cell r="J4845">
            <v>0</v>
          </cell>
        </row>
        <row r="4846">
          <cell r="F4846">
            <v>462</v>
          </cell>
          <cell r="G4846" t="str">
            <v>Донације и дотације међународним организацијама</v>
          </cell>
          <cell r="J4846">
            <v>0</v>
          </cell>
        </row>
        <row r="4847">
          <cell r="F4847">
            <v>4631</v>
          </cell>
          <cell r="G4847" t="str">
            <v>Текући трансфери осталим нивоима власти</v>
          </cell>
          <cell r="J4847">
            <v>0</v>
          </cell>
        </row>
        <row r="4848">
          <cell r="F4848">
            <v>4632</v>
          </cell>
          <cell r="G4848" t="str">
            <v>Капитални трансфери осталим нивоима власти</v>
          </cell>
          <cell r="J4848">
            <v>0</v>
          </cell>
        </row>
        <row r="4849">
          <cell r="F4849">
            <v>464</v>
          </cell>
          <cell r="G4849" t="str">
            <v>Дотације организацијама обавезног социјалног осигурања</v>
          </cell>
          <cell r="J4849">
            <v>0</v>
          </cell>
        </row>
        <row r="4850">
          <cell r="F4850">
            <v>465</v>
          </cell>
          <cell r="G4850" t="str">
            <v>Остале донације, дотације и трансфери</v>
          </cell>
          <cell r="J4850">
            <v>0</v>
          </cell>
        </row>
        <row r="4851">
          <cell r="F4851">
            <v>472</v>
          </cell>
          <cell r="G4851" t="str">
            <v>Накнаде за социјалну заштиту из буџета</v>
          </cell>
          <cell r="J4851">
            <v>0</v>
          </cell>
        </row>
        <row r="4852">
          <cell r="F4852">
            <v>481</v>
          </cell>
          <cell r="G4852" t="str">
            <v>Дотације невладиним организацијама</v>
          </cell>
          <cell r="J4852">
            <v>0</v>
          </cell>
        </row>
        <row r="4853">
          <cell r="F4853">
            <v>482</v>
          </cell>
          <cell r="G4853" t="str">
            <v>Порези, обавезне таксе, казне и пенали</v>
          </cell>
          <cell r="J4853">
            <v>0</v>
          </cell>
        </row>
        <row r="4854">
          <cell r="F4854">
            <v>483</v>
          </cell>
          <cell r="G4854" t="str">
            <v>Новчане казне и пенали по решењу судова</v>
          </cell>
          <cell r="J4854">
            <v>0</v>
          </cell>
        </row>
        <row r="4855">
          <cell r="F4855">
            <v>484</v>
          </cell>
          <cell r="G4855" t="str">
            <v>Накнада штете за повреде или штету насталу услед елементарних непогода или других природних узрока</v>
          </cell>
          <cell r="J4855">
            <v>0</v>
          </cell>
        </row>
        <row r="4856">
          <cell r="F4856">
            <v>485</v>
          </cell>
          <cell r="G4856" t="str">
            <v>Накнада штете за повреде или штету нанету од стране државних органа</v>
          </cell>
          <cell r="J4856">
            <v>0</v>
          </cell>
        </row>
        <row r="4857">
          <cell r="F4857">
            <v>489</v>
          </cell>
          <cell r="G4857" t="str">
            <v>Расходи који се финансирају из средстава за реализацију националног инвестиционог плана</v>
          </cell>
          <cell r="J4857">
            <v>0</v>
          </cell>
        </row>
        <row r="4858">
          <cell r="F4858">
            <v>494</v>
          </cell>
          <cell r="G4858" t="str">
            <v>Административни трансфери из буџета - Текући расходи</v>
          </cell>
          <cell r="J4858">
            <v>0</v>
          </cell>
        </row>
        <row r="4859">
          <cell r="F4859">
            <v>495</v>
          </cell>
          <cell r="G4859" t="str">
            <v>Административни трансфери из буџета - Издаци за нефинансијску имовину</v>
          </cell>
          <cell r="J4859">
            <v>0</v>
          </cell>
        </row>
        <row r="4860">
          <cell r="F4860">
            <v>496</v>
          </cell>
          <cell r="G4860" t="str">
            <v>Административни трансфери из буџета - Издаци за отплату главнице и набавку финансијске имовине</v>
          </cell>
          <cell r="J4860">
            <v>0</v>
          </cell>
        </row>
        <row r="4861">
          <cell r="F4861">
            <v>499</v>
          </cell>
          <cell r="G4861" t="str">
            <v>Административни трансфери из буџета - Средства резерве</v>
          </cell>
          <cell r="J4861">
            <v>0</v>
          </cell>
        </row>
        <row r="4862">
          <cell r="F4862">
            <v>511</v>
          </cell>
          <cell r="G4862" t="str">
            <v>Зграде и грађевински објекти</v>
          </cell>
          <cell r="J4862">
            <v>0</v>
          </cell>
        </row>
        <row r="4863">
          <cell r="F4863">
            <v>512</v>
          </cell>
          <cell r="G4863" t="str">
            <v>Машине и опрема</v>
          </cell>
          <cell r="J4863">
            <v>0</v>
          </cell>
        </row>
        <row r="4864">
          <cell r="F4864">
            <v>513</v>
          </cell>
          <cell r="G4864" t="str">
            <v>Остале некретнине и опрема</v>
          </cell>
          <cell r="J4864">
            <v>0</v>
          </cell>
        </row>
        <row r="4865">
          <cell r="F4865">
            <v>514</v>
          </cell>
          <cell r="G4865" t="str">
            <v>Култивисана имовина</v>
          </cell>
          <cell r="J4865">
            <v>0</v>
          </cell>
        </row>
        <row r="4866">
          <cell r="F4866">
            <v>515</v>
          </cell>
          <cell r="G4866" t="str">
            <v>Нематеријална имовина</v>
          </cell>
          <cell r="J4866">
            <v>0</v>
          </cell>
        </row>
        <row r="4867">
          <cell r="F4867">
            <v>521</v>
          </cell>
          <cell r="G4867" t="str">
            <v>Робне резерве</v>
          </cell>
          <cell r="J4867">
            <v>0</v>
          </cell>
        </row>
        <row r="4868">
          <cell r="F4868">
            <v>522</v>
          </cell>
          <cell r="G4868" t="str">
            <v>Залихе производње</v>
          </cell>
          <cell r="J4868">
            <v>0</v>
          </cell>
        </row>
        <row r="4869">
          <cell r="F4869">
            <v>523</v>
          </cell>
          <cell r="G4869" t="str">
            <v>Залихе робе за даљу продају</v>
          </cell>
          <cell r="J4869">
            <v>0</v>
          </cell>
        </row>
        <row r="4870">
          <cell r="F4870">
            <v>531</v>
          </cell>
          <cell r="G4870" t="str">
            <v>Драгоцености</v>
          </cell>
          <cell r="J4870">
            <v>0</v>
          </cell>
        </row>
        <row r="4871">
          <cell r="F4871">
            <v>541</v>
          </cell>
          <cell r="G4871" t="str">
            <v>Земљиште</v>
          </cell>
          <cell r="J4871">
            <v>0</v>
          </cell>
        </row>
        <row r="4872">
          <cell r="F4872">
            <v>542</v>
          </cell>
          <cell r="G4872" t="str">
            <v>Рудна богатства</v>
          </cell>
          <cell r="J4872">
            <v>0</v>
          </cell>
        </row>
        <row r="4873">
          <cell r="F4873">
            <v>543</v>
          </cell>
          <cell r="G4873" t="str">
            <v>Шуме и воде</v>
          </cell>
          <cell r="J4873">
            <v>0</v>
          </cell>
        </row>
        <row r="4874">
          <cell r="F4874">
            <v>551</v>
          </cell>
          <cell r="G4874" t="str">
            <v>Нефинансијска имовина која се финансира из средстава за реализацију националног инвестиционог плана</v>
          </cell>
          <cell r="J4874">
            <v>0</v>
          </cell>
        </row>
        <row r="4875">
          <cell r="F4875">
            <v>611</v>
          </cell>
          <cell r="G4875" t="str">
            <v>Отплата главнице домаћим кредиторима</v>
          </cell>
          <cell r="J4875">
            <v>0</v>
          </cell>
        </row>
        <row r="4876">
          <cell r="F4876">
            <v>620</v>
          </cell>
          <cell r="G4876" t="str">
            <v>Набавка финансијске имовине</v>
          </cell>
          <cell r="J4876">
            <v>0</v>
          </cell>
        </row>
        <row r="4877">
          <cell r="G4877" t="str">
            <v>Извори финансирања за функцију 473:</v>
          </cell>
        </row>
        <row r="4878">
          <cell r="F4878" t="str">
            <v>01</v>
          </cell>
          <cell r="G4878" t="str">
            <v>Приходи из буџета</v>
          </cell>
          <cell r="H4878">
            <v>0</v>
          </cell>
          <cell r="J4878">
            <v>0</v>
          </cell>
        </row>
        <row r="4879">
          <cell r="F4879" t="str">
            <v>02</v>
          </cell>
          <cell r="G4879" t="str">
            <v>Трансфери између корисника на истом нивоу</v>
          </cell>
          <cell r="J4879">
            <v>0</v>
          </cell>
        </row>
        <row r="4880">
          <cell r="F4880" t="str">
            <v>03</v>
          </cell>
          <cell r="G4880" t="str">
            <v>Социјални доприноси</v>
          </cell>
          <cell r="J4880">
            <v>0</v>
          </cell>
        </row>
        <row r="4881">
          <cell r="F4881" t="str">
            <v>04</v>
          </cell>
          <cell r="G4881" t="str">
            <v>Сопствени приходи буџетских корисника</v>
          </cell>
          <cell r="J4881">
            <v>0</v>
          </cell>
        </row>
        <row r="4882">
          <cell r="F4882" t="str">
            <v>05</v>
          </cell>
          <cell r="G4882" t="str">
            <v>Донације од иностраних земаља</v>
          </cell>
          <cell r="J4882">
            <v>0</v>
          </cell>
        </row>
        <row r="4883">
          <cell r="F4883" t="str">
            <v>06</v>
          </cell>
          <cell r="G4883" t="str">
            <v>Донације од међународних организација</v>
          </cell>
          <cell r="J4883">
            <v>0</v>
          </cell>
        </row>
        <row r="4884">
          <cell r="F4884" t="str">
            <v>07</v>
          </cell>
          <cell r="G4884" t="str">
            <v>Донације од осталих нивоа власти</v>
          </cell>
          <cell r="J4884">
            <v>0</v>
          </cell>
        </row>
        <row r="4885">
          <cell r="F4885" t="str">
            <v>08</v>
          </cell>
          <cell r="G4885" t="str">
            <v>Донације од невладиних организација и појединаца</v>
          </cell>
          <cell r="J4885">
            <v>0</v>
          </cell>
        </row>
        <row r="4886">
          <cell r="F4886" t="str">
            <v>09</v>
          </cell>
          <cell r="G4886" t="str">
            <v>Примања од продаје нефинансијске имовине</v>
          </cell>
          <cell r="J4886">
            <v>0</v>
          </cell>
        </row>
        <row r="4887">
          <cell r="F4887" t="str">
            <v>10</v>
          </cell>
          <cell r="G4887" t="str">
            <v>Примања од домаћих задуживања</v>
          </cell>
          <cell r="J4887">
            <v>0</v>
          </cell>
        </row>
        <row r="4888">
          <cell r="F4888" t="str">
            <v>11</v>
          </cell>
          <cell r="G4888" t="str">
            <v>Примања од иностраних задуживања</v>
          </cell>
          <cell r="J4888">
            <v>0</v>
          </cell>
        </row>
        <row r="4889">
          <cell r="F4889" t="str">
            <v>12</v>
          </cell>
          <cell r="G4889" t="str">
            <v>Примања од отплате датих кредита и продаје финансијске имовине</v>
          </cell>
          <cell r="J4889">
            <v>0</v>
          </cell>
        </row>
        <row r="4890">
          <cell r="F4890" t="str">
            <v>13</v>
          </cell>
          <cell r="G4890" t="str">
            <v>Нераспоређени вишак прихода из ранијих година</v>
          </cell>
          <cell r="J4890">
            <v>0</v>
          </cell>
        </row>
        <row r="4891">
          <cell r="F4891" t="str">
            <v>14</v>
          </cell>
          <cell r="G4891" t="str">
            <v>Неутрошена средства од приватизације из претходних година</v>
          </cell>
          <cell r="J4891">
            <v>0</v>
          </cell>
        </row>
        <row r="4892">
          <cell r="F4892" t="str">
            <v>15</v>
          </cell>
          <cell r="G4892" t="str">
            <v>Неутрошена средства донација из претходних година</v>
          </cell>
          <cell r="J4892">
            <v>0</v>
          </cell>
        </row>
        <row r="4893">
          <cell r="F4893" t="str">
            <v>16</v>
          </cell>
          <cell r="G4893" t="str">
            <v>Родитељски динар за ваннаставне активности</v>
          </cell>
          <cell r="J4893">
            <v>0</v>
          </cell>
        </row>
        <row r="4894">
          <cell r="G4894" t="str">
            <v>Функција 473:</v>
          </cell>
          <cell r="H4894">
            <v>0</v>
          </cell>
          <cell r="I4894">
            <v>0</v>
          </cell>
          <cell r="J4894">
            <v>0</v>
          </cell>
        </row>
        <row r="4895">
          <cell r="G4895" t="str">
            <v>Извори финансирања за Пројекат 1502-П4:</v>
          </cell>
        </row>
        <row r="4896">
          <cell r="F4896" t="str">
            <v>01</v>
          </cell>
          <cell r="G4896" t="str">
            <v>Приходи из буџета</v>
          </cell>
          <cell r="H4896">
            <v>0</v>
          </cell>
          <cell r="J4896">
            <v>0</v>
          </cell>
        </row>
        <row r="4897">
          <cell r="F4897" t="str">
            <v>02</v>
          </cell>
          <cell r="G4897" t="str">
            <v>Трансфери између корисника на истом нивоу</v>
          </cell>
          <cell r="J4897">
            <v>0</v>
          </cell>
        </row>
        <row r="4898">
          <cell r="F4898" t="str">
            <v>03</v>
          </cell>
          <cell r="G4898" t="str">
            <v>Социјални доприноси</v>
          </cell>
          <cell r="J4898">
            <v>0</v>
          </cell>
        </row>
        <row r="4899">
          <cell r="F4899" t="str">
            <v>04</v>
          </cell>
          <cell r="G4899" t="str">
            <v>Сопствени приходи буџетских корисника</v>
          </cell>
          <cell r="J4899">
            <v>0</v>
          </cell>
        </row>
        <row r="4900">
          <cell r="F4900" t="str">
            <v>05</v>
          </cell>
          <cell r="G4900" t="str">
            <v>Донације од иностраних земаља</v>
          </cell>
          <cell r="J4900">
            <v>0</v>
          </cell>
        </row>
        <row r="4901">
          <cell r="F4901" t="str">
            <v>06</v>
          </cell>
          <cell r="G4901" t="str">
            <v>Донације од међународних организација</v>
          </cell>
          <cell r="J4901">
            <v>0</v>
          </cell>
        </row>
        <row r="4902">
          <cell r="F4902" t="str">
            <v>07</v>
          </cell>
          <cell r="G4902" t="str">
            <v>Донације од осталих нивоа власти</v>
          </cell>
          <cell r="J4902">
            <v>0</v>
          </cell>
        </row>
        <row r="4903">
          <cell r="F4903" t="str">
            <v>08</v>
          </cell>
          <cell r="G4903" t="str">
            <v>Донације од невладиних организација и појединаца</v>
          </cell>
          <cell r="J4903">
            <v>0</v>
          </cell>
        </row>
        <row r="4904">
          <cell r="F4904" t="str">
            <v>09</v>
          </cell>
          <cell r="G4904" t="str">
            <v>Примања од продаје нефинансијске имовине</v>
          </cell>
          <cell r="J4904">
            <v>0</v>
          </cell>
        </row>
        <row r="4905">
          <cell r="F4905" t="str">
            <v>10</v>
          </cell>
          <cell r="G4905" t="str">
            <v>Примања од домаћих задуживања</v>
          </cell>
          <cell r="J4905">
            <v>0</v>
          </cell>
        </row>
        <row r="4906">
          <cell r="F4906" t="str">
            <v>11</v>
          </cell>
          <cell r="G4906" t="str">
            <v>Примања од иностраних задуживања</v>
          </cell>
          <cell r="J4906">
            <v>0</v>
          </cell>
        </row>
        <row r="4907">
          <cell r="F4907" t="str">
            <v>12</v>
          </cell>
          <cell r="G4907" t="str">
            <v>Примања од отплате датих кредита и продаје финансијске имовине</v>
          </cell>
          <cell r="J4907">
            <v>0</v>
          </cell>
        </row>
        <row r="4908">
          <cell r="F4908" t="str">
            <v>13</v>
          </cell>
          <cell r="G4908" t="str">
            <v>Нераспоређени вишак прихода из ранијих година</v>
          </cell>
          <cell r="J4908">
            <v>0</v>
          </cell>
        </row>
        <row r="4909">
          <cell r="F4909" t="str">
            <v>14</v>
          </cell>
          <cell r="G4909" t="str">
            <v>Неутрошена средства од приватизације из претходних година</v>
          </cell>
          <cell r="J4909">
            <v>0</v>
          </cell>
        </row>
        <row r="4910">
          <cell r="F4910" t="str">
            <v>15</v>
          </cell>
          <cell r="G4910" t="str">
            <v>Неутрошена средства донација из претходних година</v>
          </cell>
          <cell r="J4910">
            <v>0</v>
          </cell>
        </row>
        <row r="4911">
          <cell r="F4911" t="str">
            <v>16</v>
          </cell>
          <cell r="G4911" t="str">
            <v>Родитељски динар за ваннаставне активности</v>
          </cell>
          <cell r="J4911">
            <v>0</v>
          </cell>
        </row>
        <row r="4912">
          <cell r="G4912" t="str">
            <v>Свега за Пројекат 1502-П4:</v>
          </cell>
          <cell r="H4912">
            <v>0</v>
          </cell>
          <cell r="I4912">
            <v>0</v>
          </cell>
          <cell r="J4912">
            <v>0</v>
          </cell>
        </row>
        <row r="4914">
          <cell r="C4914" t="str">
            <v>1502-П5</v>
          </cell>
          <cell r="G4914" t="str">
            <v>Новогодишње украшавање града</v>
          </cell>
        </row>
        <row r="4915">
          <cell r="D4915">
            <v>473</v>
          </cell>
          <cell r="G4915" t="str">
            <v>Туризам</v>
          </cell>
        </row>
        <row r="4916">
          <cell r="F4916">
            <v>411</v>
          </cell>
          <cell r="G4916" t="str">
            <v>Плате, додаци и накнаде запослених (зараде)</v>
          </cell>
          <cell r="J4916">
            <v>0</v>
          </cell>
        </row>
        <row r="4917">
          <cell r="F4917">
            <v>412</v>
          </cell>
          <cell r="G4917" t="str">
            <v>Социјални доприноси на терет послодавца</v>
          </cell>
          <cell r="J4917">
            <v>0</v>
          </cell>
        </row>
        <row r="4918">
          <cell r="F4918">
            <v>413</v>
          </cell>
          <cell r="G4918" t="str">
            <v>Накнаде у натури</v>
          </cell>
          <cell r="J4918">
            <v>0</v>
          </cell>
        </row>
        <row r="4919">
          <cell r="F4919">
            <v>414</v>
          </cell>
          <cell r="G4919" t="str">
            <v>Социјална давања запосленима</v>
          </cell>
          <cell r="J4919">
            <v>0</v>
          </cell>
        </row>
        <row r="4920">
          <cell r="F4920">
            <v>415</v>
          </cell>
          <cell r="G4920" t="str">
            <v>Накнаде трошкова за запослене</v>
          </cell>
          <cell r="J4920">
            <v>0</v>
          </cell>
        </row>
        <row r="4921">
          <cell r="F4921">
            <v>416</v>
          </cell>
          <cell r="G4921" t="str">
            <v>Награде запосленима и остали посебни расходи</v>
          </cell>
          <cell r="J4921">
            <v>0</v>
          </cell>
        </row>
        <row r="4922">
          <cell r="F4922">
            <v>417</v>
          </cell>
          <cell r="G4922" t="str">
            <v>Посланички додатак</v>
          </cell>
          <cell r="J4922">
            <v>0</v>
          </cell>
        </row>
        <row r="4923">
          <cell r="F4923">
            <v>418</v>
          </cell>
          <cell r="G4923" t="str">
            <v>Судијски додатак.</v>
          </cell>
          <cell r="J4923">
            <v>0</v>
          </cell>
        </row>
        <row r="4924">
          <cell r="F4924">
            <v>421</v>
          </cell>
          <cell r="G4924" t="str">
            <v>Стални трошкови</v>
          </cell>
          <cell r="J4924">
            <v>0</v>
          </cell>
        </row>
        <row r="4925">
          <cell r="F4925">
            <v>422</v>
          </cell>
          <cell r="G4925" t="str">
            <v>Трошкови путовања</v>
          </cell>
          <cell r="J4925">
            <v>0</v>
          </cell>
        </row>
        <row r="4926">
          <cell r="F4926">
            <v>423</v>
          </cell>
          <cell r="G4926" t="str">
            <v>Услуге по уговору</v>
          </cell>
          <cell r="J4926">
            <v>0</v>
          </cell>
        </row>
        <row r="4927">
          <cell r="F4927">
            <v>424</v>
          </cell>
          <cell r="G4927" t="str">
            <v>Специјализоване услуге</v>
          </cell>
          <cell r="J4927">
            <v>0</v>
          </cell>
        </row>
        <row r="4928">
          <cell r="F4928">
            <v>425</v>
          </cell>
          <cell r="G4928" t="str">
            <v>Текуће поправке и одржавање</v>
          </cell>
          <cell r="J4928">
            <v>0</v>
          </cell>
        </row>
        <row r="4929">
          <cell r="F4929">
            <v>426</v>
          </cell>
          <cell r="G4929" t="str">
            <v>Материјал</v>
          </cell>
          <cell r="J4929">
            <v>0</v>
          </cell>
        </row>
        <row r="4930">
          <cell r="F4930">
            <v>431</v>
          </cell>
          <cell r="G4930" t="str">
            <v>Амортизација некретнина и опреме</v>
          </cell>
          <cell r="J4930">
            <v>0</v>
          </cell>
        </row>
        <row r="4931">
          <cell r="F4931">
            <v>432</v>
          </cell>
          <cell r="G4931" t="str">
            <v>Амортизација култивисане имовине</v>
          </cell>
          <cell r="J4931">
            <v>0</v>
          </cell>
        </row>
        <row r="4932">
          <cell r="F4932">
            <v>433</v>
          </cell>
          <cell r="G4932" t="str">
            <v>Употреба драгоцености</v>
          </cell>
          <cell r="J4932">
            <v>0</v>
          </cell>
        </row>
        <row r="4933">
          <cell r="F4933">
            <v>434</v>
          </cell>
          <cell r="G4933" t="str">
            <v>Употреба природне имовине</v>
          </cell>
          <cell r="J4933">
            <v>0</v>
          </cell>
        </row>
        <row r="4934">
          <cell r="F4934">
            <v>435</v>
          </cell>
          <cell r="G4934" t="str">
            <v>Амортизација нематеријалне имовине</v>
          </cell>
          <cell r="J4934">
            <v>0</v>
          </cell>
        </row>
        <row r="4935">
          <cell r="F4935">
            <v>441</v>
          </cell>
          <cell r="G4935" t="str">
            <v>Отплата домаћих камата</v>
          </cell>
          <cell r="J4935">
            <v>0</v>
          </cell>
        </row>
        <row r="4936">
          <cell r="F4936">
            <v>442</v>
          </cell>
          <cell r="G4936" t="str">
            <v>Отплата страних камата</v>
          </cell>
          <cell r="J4936">
            <v>0</v>
          </cell>
        </row>
        <row r="4937">
          <cell r="F4937">
            <v>443</v>
          </cell>
          <cell r="G4937" t="str">
            <v>Отплата камата по гаранцијама</v>
          </cell>
          <cell r="J4937">
            <v>0</v>
          </cell>
        </row>
        <row r="4938">
          <cell r="F4938">
            <v>444</v>
          </cell>
          <cell r="G4938" t="str">
            <v>Пратећи трошкови задуживања</v>
          </cell>
          <cell r="J4938">
            <v>0</v>
          </cell>
        </row>
        <row r="4939">
          <cell r="F4939">
            <v>4511</v>
          </cell>
          <cell r="G493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4939">
            <v>0</v>
          </cell>
        </row>
        <row r="4940">
          <cell r="F4940">
            <v>4512</v>
          </cell>
          <cell r="G494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4940">
            <v>0</v>
          </cell>
        </row>
        <row r="4941">
          <cell r="F4941">
            <v>452</v>
          </cell>
          <cell r="G4941" t="str">
            <v>Субвенције приватним финансијским институцијама</v>
          </cell>
          <cell r="J4941">
            <v>0</v>
          </cell>
        </row>
        <row r="4942">
          <cell r="F4942">
            <v>453</v>
          </cell>
          <cell r="G4942" t="str">
            <v>Субвенције јавним финансијским институцијама</v>
          </cell>
          <cell r="J4942">
            <v>0</v>
          </cell>
        </row>
        <row r="4943">
          <cell r="F4943">
            <v>454</v>
          </cell>
          <cell r="G4943" t="str">
            <v>Субвенције приватним предузећима</v>
          </cell>
          <cell r="J4943">
            <v>0</v>
          </cell>
        </row>
        <row r="4944">
          <cell r="F4944">
            <v>461</v>
          </cell>
          <cell r="G4944" t="str">
            <v>Донације страним владама</v>
          </cell>
          <cell r="J4944">
            <v>0</v>
          </cell>
        </row>
        <row r="4945">
          <cell r="F4945">
            <v>462</v>
          </cell>
          <cell r="G4945" t="str">
            <v>Донације и дотације међународним организацијама</v>
          </cell>
          <cell r="J4945">
            <v>0</v>
          </cell>
        </row>
        <row r="4946">
          <cell r="F4946">
            <v>4631</v>
          </cell>
          <cell r="G4946" t="str">
            <v>Текући трансфери осталим нивоима власти</v>
          </cell>
          <cell r="J4946">
            <v>0</v>
          </cell>
        </row>
        <row r="4947">
          <cell r="F4947">
            <v>4632</v>
          </cell>
          <cell r="G4947" t="str">
            <v>Капитални трансфери осталим нивоима власти</v>
          </cell>
          <cell r="J4947">
            <v>0</v>
          </cell>
        </row>
        <row r="4948">
          <cell r="F4948">
            <v>464</v>
          </cell>
          <cell r="G4948" t="str">
            <v>Дотације организацијама обавезног социјалног осигурања</v>
          </cell>
          <cell r="J4948">
            <v>0</v>
          </cell>
        </row>
        <row r="4949">
          <cell r="F4949">
            <v>465</v>
          </cell>
          <cell r="G4949" t="str">
            <v>Остале донације, дотације и трансфери</v>
          </cell>
          <cell r="J4949">
            <v>0</v>
          </cell>
        </row>
        <row r="4950">
          <cell r="F4950">
            <v>472</v>
          </cell>
          <cell r="G4950" t="str">
            <v>Накнаде за социјалну заштиту из буџета</v>
          </cell>
          <cell r="J4950">
            <v>0</v>
          </cell>
        </row>
        <row r="4951">
          <cell r="F4951">
            <v>481</v>
          </cell>
          <cell r="G4951" t="str">
            <v>Дотације невладиним организацијама</v>
          </cell>
          <cell r="J4951">
            <v>0</v>
          </cell>
        </row>
        <row r="4952">
          <cell r="F4952">
            <v>482</v>
          </cell>
          <cell r="G4952" t="str">
            <v>Порези, обавезне таксе, казне и пенали</v>
          </cell>
          <cell r="J4952">
            <v>0</v>
          </cell>
        </row>
        <row r="4953">
          <cell r="F4953">
            <v>483</v>
          </cell>
          <cell r="G4953" t="str">
            <v>Новчане казне и пенали по решењу судова</v>
          </cell>
          <cell r="J4953">
            <v>0</v>
          </cell>
        </row>
        <row r="4954">
          <cell r="F4954">
            <v>484</v>
          </cell>
          <cell r="G4954" t="str">
            <v>Накнада штете за повреде или штету насталу услед елементарних непогода или других природних узрока</v>
          </cell>
          <cell r="J4954">
            <v>0</v>
          </cell>
        </row>
        <row r="4955">
          <cell r="F4955">
            <v>485</v>
          </cell>
          <cell r="G4955" t="str">
            <v>Накнада штете за повреде или штету нанету од стране државних органа</v>
          </cell>
          <cell r="J4955">
            <v>0</v>
          </cell>
        </row>
        <row r="4956">
          <cell r="F4956">
            <v>489</v>
          </cell>
          <cell r="G4956" t="str">
            <v>Расходи који се финансирају из средстава за реализацију националног инвестиционог плана</v>
          </cell>
          <cell r="J4956">
            <v>0</v>
          </cell>
        </row>
        <row r="4957">
          <cell r="F4957">
            <v>494</v>
          </cell>
          <cell r="G4957" t="str">
            <v>Административни трансфери из буџета - Текући расходи</v>
          </cell>
          <cell r="J4957">
            <v>0</v>
          </cell>
        </row>
        <row r="4958">
          <cell r="F4958">
            <v>495</v>
          </cell>
          <cell r="G4958" t="str">
            <v>Административни трансфери из буџета - Издаци за нефинансијску имовину</v>
          </cell>
          <cell r="J4958">
            <v>0</v>
          </cell>
        </row>
        <row r="4959">
          <cell r="F4959">
            <v>496</v>
          </cell>
          <cell r="G4959" t="str">
            <v>Административни трансфери из буџета - Издаци за отплату главнице и набавку финансијске имовине</v>
          </cell>
          <cell r="J4959">
            <v>0</v>
          </cell>
        </row>
        <row r="4960">
          <cell r="F4960">
            <v>499</v>
          </cell>
          <cell r="G4960" t="str">
            <v>Административни трансфери из буџета - Средства резерве</v>
          </cell>
          <cell r="J4960">
            <v>0</v>
          </cell>
        </row>
        <row r="4961">
          <cell r="F4961">
            <v>511</v>
          </cell>
          <cell r="G4961" t="str">
            <v>Зграде и грађевински објекти</v>
          </cell>
          <cell r="J4961">
            <v>0</v>
          </cell>
        </row>
        <row r="4962">
          <cell r="F4962">
            <v>512</v>
          </cell>
          <cell r="G4962" t="str">
            <v>Машине и опрема</v>
          </cell>
          <cell r="J4962">
            <v>0</v>
          </cell>
        </row>
        <row r="4963">
          <cell r="F4963">
            <v>513</v>
          </cell>
          <cell r="G4963" t="str">
            <v>Остале некретнине и опрема</v>
          </cell>
          <cell r="J4963">
            <v>0</v>
          </cell>
        </row>
        <row r="4964">
          <cell r="F4964">
            <v>514</v>
          </cell>
          <cell r="G4964" t="str">
            <v>Култивисана имовина</v>
          </cell>
          <cell r="J4964">
            <v>0</v>
          </cell>
        </row>
        <row r="4965">
          <cell r="F4965">
            <v>515</v>
          </cell>
          <cell r="G4965" t="str">
            <v>Нематеријална имовина</v>
          </cell>
          <cell r="J4965">
            <v>0</v>
          </cell>
        </row>
        <row r="4966">
          <cell r="F4966">
            <v>521</v>
          </cell>
          <cell r="G4966" t="str">
            <v>Робне резерве</v>
          </cell>
          <cell r="J4966">
            <v>0</v>
          </cell>
        </row>
        <row r="4967">
          <cell r="F4967">
            <v>522</v>
          </cell>
          <cell r="G4967" t="str">
            <v>Залихе производње</v>
          </cell>
          <cell r="J4967">
            <v>0</v>
          </cell>
        </row>
        <row r="4968">
          <cell r="F4968">
            <v>523</v>
          </cell>
          <cell r="G4968" t="str">
            <v>Залихе робе за даљу продају</v>
          </cell>
          <cell r="J4968">
            <v>0</v>
          </cell>
        </row>
        <row r="4969">
          <cell r="F4969">
            <v>531</v>
          </cell>
          <cell r="G4969" t="str">
            <v>Драгоцености</v>
          </cell>
          <cell r="J4969">
            <v>0</v>
          </cell>
        </row>
        <row r="4970">
          <cell r="F4970">
            <v>541</v>
          </cell>
          <cell r="G4970" t="str">
            <v>Земљиште</v>
          </cell>
          <cell r="J4970">
            <v>0</v>
          </cell>
        </row>
        <row r="4971">
          <cell r="F4971">
            <v>542</v>
          </cell>
          <cell r="G4971" t="str">
            <v>Рудна богатства</v>
          </cell>
          <cell r="J4971">
            <v>0</v>
          </cell>
        </row>
        <row r="4972">
          <cell r="F4972">
            <v>543</v>
          </cell>
          <cell r="G4972" t="str">
            <v>Шуме и воде</v>
          </cell>
          <cell r="J4972">
            <v>0</v>
          </cell>
        </row>
        <row r="4973">
          <cell r="F4973">
            <v>551</v>
          </cell>
          <cell r="G4973" t="str">
            <v>Нефинансијска имовина која се финансира из средстава за реализацију националног инвестиционог плана</v>
          </cell>
          <cell r="J4973">
            <v>0</v>
          </cell>
        </row>
        <row r="4974">
          <cell r="F4974">
            <v>611</v>
          </cell>
          <cell r="G4974" t="str">
            <v>Отплата главнице домаћим кредиторима</v>
          </cell>
          <cell r="J4974">
            <v>0</v>
          </cell>
        </row>
        <row r="4975">
          <cell r="F4975">
            <v>620</v>
          </cell>
          <cell r="G4975" t="str">
            <v>Набавка финансијске имовине</v>
          </cell>
          <cell r="J4975">
            <v>0</v>
          </cell>
        </row>
        <row r="4976">
          <cell r="G4976" t="str">
            <v>Извори финансирања за функцију 473:</v>
          </cell>
        </row>
        <row r="4977">
          <cell r="F4977" t="str">
            <v>01</v>
          </cell>
          <cell r="G4977" t="str">
            <v>Приходи из буџета</v>
          </cell>
          <cell r="H4977">
            <v>0</v>
          </cell>
          <cell r="J4977">
            <v>0</v>
          </cell>
        </row>
        <row r="4978">
          <cell r="F4978" t="str">
            <v>02</v>
          </cell>
          <cell r="G4978" t="str">
            <v>Трансфери између корисника на истом нивоу</v>
          </cell>
          <cell r="J4978">
            <v>0</v>
          </cell>
        </row>
        <row r="4979">
          <cell r="F4979" t="str">
            <v>03</v>
          </cell>
          <cell r="G4979" t="str">
            <v>Социјални доприноси</v>
          </cell>
          <cell r="J4979">
            <v>0</v>
          </cell>
        </row>
        <row r="4980">
          <cell r="F4980" t="str">
            <v>04</v>
          </cell>
          <cell r="G4980" t="str">
            <v>Сопствени приходи буџетских корисника</v>
          </cell>
          <cell r="J4980">
            <v>0</v>
          </cell>
        </row>
        <row r="4981">
          <cell r="F4981" t="str">
            <v>05</v>
          </cell>
          <cell r="G4981" t="str">
            <v>Донације од иностраних земаља</v>
          </cell>
          <cell r="J4981">
            <v>0</v>
          </cell>
        </row>
        <row r="4982">
          <cell r="F4982" t="str">
            <v>06</v>
          </cell>
          <cell r="G4982" t="str">
            <v>Донације од међународних организација</v>
          </cell>
          <cell r="J4982">
            <v>0</v>
          </cell>
        </row>
        <row r="4983">
          <cell r="F4983" t="str">
            <v>07</v>
          </cell>
          <cell r="G4983" t="str">
            <v>Донације од осталих нивоа власти</v>
          </cell>
          <cell r="J4983">
            <v>0</v>
          </cell>
        </row>
        <row r="4984">
          <cell r="F4984" t="str">
            <v>08</v>
          </cell>
          <cell r="G4984" t="str">
            <v>Донације од невладиних организација и појединаца</v>
          </cell>
          <cell r="J4984">
            <v>0</v>
          </cell>
        </row>
        <row r="4985">
          <cell r="F4985" t="str">
            <v>09</v>
          </cell>
          <cell r="G4985" t="str">
            <v>Примања од продаје нефинансијске имовине</v>
          </cell>
          <cell r="J4985">
            <v>0</v>
          </cell>
        </row>
        <row r="4986">
          <cell r="F4986" t="str">
            <v>10</v>
          </cell>
          <cell r="G4986" t="str">
            <v>Примања од домаћих задуживања</v>
          </cell>
          <cell r="J4986">
            <v>0</v>
          </cell>
        </row>
        <row r="4987">
          <cell r="F4987" t="str">
            <v>11</v>
          </cell>
          <cell r="G4987" t="str">
            <v>Примања од иностраних задуживања</v>
          </cell>
          <cell r="J4987">
            <v>0</v>
          </cell>
        </row>
        <row r="4988">
          <cell r="F4988" t="str">
            <v>12</v>
          </cell>
          <cell r="G4988" t="str">
            <v>Примања од отплате датих кредита и продаје финансијске имовине</v>
          </cell>
          <cell r="J4988">
            <v>0</v>
          </cell>
        </row>
        <row r="4989">
          <cell r="F4989" t="str">
            <v>13</v>
          </cell>
          <cell r="G4989" t="str">
            <v>Нераспоређени вишак прихода из ранијих година</v>
          </cell>
          <cell r="J4989">
            <v>0</v>
          </cell>
        </row>
        <row r="4990">
          <cell r="F4990" t="str">
            <v>14</v>
          </cell>
          <cell r="G4990" t="str">
            <v>Неутрошена средства од приватизације из претходних година</v>
          </cell>
          <cell r="J4990">
            <v>0</v>
          </cell>
        </row>
        <row r="4991">
          <cell r="F4991" t="str">
            <v>15</v>
          </cell>
          <cell r="G4991" t="str">
            <v>Неутрошена средства донација из претходних година</v>
          </cell>
          <cell r="J4991">
            <v>0</v>
          </cell>
        </row>
        <row r="4992">
          <cell r="F4992" t="str">
            <v>16</v>
          </cell>
          <cell r="G4992" t="str">
            <v>Родитељски динар за ваннаставне активности</v>
          </cell>
          <cell r="J4992">
            <v>0</v>
          </cell>
        </row>
        <row r="4993">
          <cell r="G4993" t="str">
            <v>Функција 473:</v>
          </cell>
          <cell r="H4993">
            <v>0</v>
          </cell>
          <cell r="I4993">
            <v>0</v>
          </cell>
          <cell r="J4993">
            <v>0</v>
          </cell>
        </row>
        <row r="4994">
          <cell r="G4994" t="str">
            <v>Извори финансирања за Пројекат 1502-П5:</v>
          </cell>
        </row>
        <row r="4995">
          <cell r="F4995" t="str">
            <v>01</v>
          </cell>
          <cell r="G4995" t="str">
            <v>Приходи из буџета</v>
          </cell>
          <cell r="H4995">
            <v>0</v>
          </cell>
          <cell r="J4995">
            <v>0</v>
          </cell>
        </row>
        <row r="4996">
          <cell r="F4996" t="str">
            <v>02</v>
          </cell>
          <cell r="G4996" t="str">
            <v>Трансфери између корисника на истом нивоу</v>
          </cell>
          <cell r="J4996">
            <v>0</v>
          </cell>
        </row>
        <row r="4997">
          <cell r="F4997" t="str">
            <v>03</v>
          </cell>
          <cell r="G4997" t="str">
            <v>Социјални доприноси</v>
          </cell>
          <cell r="J4997">
            <v>0</v>
          </cell>
        </row>
        <row r="4998">
          <cell r="F4998" t="str">
            <v>04</v>
          </cell>
          <cell r="G4998" t="str">
            <v>Сопствени приходи буџетских корисника</v>
          </cell>
          <cell r="J4998">
            <v>0</v>
          </cell>
        </row>
        <row r="4999">
          <cell r="F4999" t="str">
            <v>05</v>
          </cell>
          <cell r="G4999" t="str">
            <v>Донације од иностраних земаља</v>
          </cell>
          <cell r="J4999">
            <v>0</v>
          </cell>
        </row>
        <row r="5000">
          <cell r="F5000" t="str">
            <v>06</v>
          </cell>
          <cell r="G5000" t="str">
            <v>Донације од међународних организација</v>
          </cell>
          <cell r="J5000">
            <v>0</v>
          </cell>
        </row>
        <row r="5001">
          <cell r="F5001" t="str">
            <v>07</v>
          </cell>
          <cell r="G5001" t="str">
            <v>Донације од осталих нивоа власти</v>
          </cell>
          <cell r="J5001">
            <v>0</v>
          </cell>
        </row>
        <row r="5002">
          <cell r="F5002" t="str">
            <v>08</v>
          </cell>
          <cell r="G5002" t="str">
            <v>Донације од невладиних организација и појединаца</v>
          </cell>
          <cell r="J5002">
            <v>0</v>
          </cell>
        </row>
        <row r="5003">
          <cell r="F5003" t="str">
            <v>09</v>
          </cell>
          <cell r="G5003" t="str">
            <v>Примања од продаје нефинансијске имовине</v>
          </cell>
          <cell r="J5003">
            <v>0</v>
          </cell>
        </row>
        <row r="5004">
          <cell r="F5004" t="str">
            <v>10</v>
          </cell>
          <cell r="G5004" t="str">
            <v>Примања од домаћих задуживања</v>
          </cell>
          <cell r="J5004">
            <v>0</v>
          </cell>
        </row>
        <row r="5005">
          <cell r="F5005" t="str">
            <v>11</v>
          </cell>
          <cell r="G5005" t="str">
            <v>Примања од иностраних задуживања</v>
          </cell>
          <cell r="J5005">
            <v>0</v>
          </cell>
        </row>
        <row r="5006">
          <cell r="F5006" t="str">
            <v>12</v>
          </cell>
          <cell r="G5006" t="str">
            <v>Примања од отплате датих кредита и продаје финансијске имовине</v>
          </cell>
          <cell r="J5006">
            <v>0</v>
          </cell>
        </row>
        <row r="5007">
          <cell r="F5007" t="str">
            <v>13</v>
          </cell>
          <cell r="G5007" t="str">
            <v>Нераспоређени вишак прихода из ранијих година</v>
          </cell>
          <cell r="J5007">
            <v>0</v>
          </cell>
        </row>
        <row r="5008">
          <cell r="F5008" t="str">
            <v>14</v>
          </cell>
          <cell r="G5008" t="str">
            <v>Неутрошена средства од приватизације из претходних година</v>
          </cell>
          <cell r="J5008">
            <v>0</v>
          </cell>
        </row>
        <row r="5009">
          <cell r="F5009" t="str">
            <v>15</v>
          </cell>
          <cell r="G5009" t="str">
            <v>Неутрошена средства донација из претходних година</v>
          </cell>
          <cell r="J5009">
            <v>0</v>
          </cell>
        </row>
        <row r="5010">
          <cell r="F5010" t="str">
            <v>16</v>
          </cell>
          <cell r="G5010" t="str">
            <v>Родитељски динар за ваннаставне активности</v>
          </cell>
          <cell r="J5010">
            <v>0</v>
          </cell>
        </row>
        <row r="5011">
          <cell r="G5011" t="str">
            <v>Свега за Пројекат 1502-П5:</v>
          </cell>
          <cell r="H5011">
            <v>0</v>
          </cell>
          <cell r="I5011">
            <v>0</v>
          </cell>
          <cell r="J5011">
            <v>0</v>
          </cell>
        </row>
        <row r="5013">
          <cell r="G5013" t="str">
            <v>Извори финансирања за Програм 4:</v>
          </cell>
        </row>
        <row r="5014">
          <cell r="F5014" t="str">
            <v>01</v>
          </cell>
          <cell r="G5014" t="str">
            <v>Приходи из буџета</v>
          </cell>
          <cell r="H5014">
            <v>0</v>
          </cell>
          <cell r="J5014">
            <v>0</v>
          </cell>
        </row>
        <row r="5015">
          <cell r="F5015" t="str">
            <v>02</v>
          </cell>
          <cell r="G5015" t="str">
            <v>Трансфери између корисника на истом нивоу</v>
          </cell>
          <cell r="J5015">
            <v>0</v>
          </cell>
        </row>
        <row r="5016">
          <cell r="F5016" t="str">
            <v>03</v>
          </cell>
          <cell r="G5016" t="str">
            <v>Социјални доприноси</v>
          </cell>
          <cell r="J5016">
            <v>0</v>
          </cell>
        </row>
        <row r="5017">
          <cell r="F5017" t="str">
            <v>04</v>
          </cell>
          <cell r="G5017" t="str">
            <v>Сопствени приходи буџетских корисника</v>
          </cell>
          <cell r="J5017">
            <v>0</v>
          </cell>
        </row>
        <row r="5018">
          <cell r="F5018" t="str">
            <v>05</v>
          </cell>
          <cell r="G5018" t="str">
            <v>Донације од иностраних земаља</v>
          </cell>
          <cell r="J5018">
            <v>0</v>
          </cell>
        </row>
        <row r="5019">
          <cell r="F5019" t="str">
            <v>06</v>
          </cell>
          <cell r="G5019" t="str">
            <v>Донације од међународних организација</v>
          </cell>
          <cell r="J5019">
            <v>0</v>
          </cell>
        </row>
        <row r="5020">
          <cell r="F5020" t="str">
            <v>07</v>
          </cell>
          <cell r="G5020" t="str">
            <v>Донације од осталих нивоа власти</v>
          </cell>
          <cell r="J5020">
            <v>0</v>
          </cell>
        </row>
        <row r="5021">
          <cell r="F5021" t="str">
            <v>08</v>
          </cell>
          <cell r="G5021" t="str">
            <v>Донације од невладиних организација и појединаца</v>
          </cell>
          <cell r="J5021">
            <v>0</v>
          </cell>
        </row>
        <row r="5022">
          <cell r="F5022" t="str">
            <v>09</v>
          </cell>
          <cell r="G5022" t="str">
            <v>Примања од продаје нефинансијске имовине</v>
          </cell>
          <cell r="J5022">
            <v>0</v>
          </cell>
        </row>
        <row r="5023">
          <cell r="F5023" t="str">
            <v>10</v>
          </cell>
          <cell r="G5023" t="str">
            <v>Примања од домаћих задуживања</v>
          </cell>
          <cell r="J5023">
            <v>0</v>
          </cell>
        </row>
        <row r="5024">
          <cell r="F5024" t="str">
            <v>11</v>
          </cell>
          <cell r="G5024" t="str">
            <v>Примања од иностраних задуживања</v>
          </cell>
          <cell r="J5024">
            <v>0</v>
          </cell>
        </row>
        <row r="5025">
          <cell r="F5025" t="str">
            <v>12</v>
          </cell>
          <cell r="G5025" t="str">
            <v>Примања од отплате датих кредита и продаје финансијске имовине</v>
          </cell>
          <cell r="J5025">
            <v>0</v>
          </cell>
        </row>
        <row r="5026">
          <cell r="F5026" t="str">
            <v>13</v>
          </cell>
          <cell r="G5026" t="str">
            <v>Нераспоређени вишак прихода из ранијих година</v>
          </cell>
          <cell r="J5026">
            <v>0</v>
          </cell>
        </row>
        <row r="5027">
          <cell r="F5027" t="str">
            <v>14</v>
          </cell>
          <cell r="G5027" t="str">
            <v>Неутрошена средства од приватизације из претходних година</v>
          </cell>
          <cell r="J5027">
            <v>0</v>
          </cell>
        </row>
        <row r="5028">
          <cell r="F5028" t="str">
            <v>15</v>
          </cell>
          <cell r="G5028" t="str">
            <v>Неутрошена средства донација из претходних година</v>
          </cell>
          <cell r="J5028">
            <v>0</v>
          </cell>
        </row>
        <row r="5029">
          <cell r="F5029" t="str">
            <v>16</v>
          </cell>
          <cell r="G5029" t="str">
            <v>Родитељски динар за ваннаставне активности</v>
          </cell>
          <cell r="J5029">
            <v>0</v>
          </cell>
        </row>
        <row r="5030">
          <cell r="G5030" t="str">
            <v>Свега за Програм 4:</v>
          </cell>
          <cell r="H5030">
            <v>0</v>
          </cell>
          <cell r="I5030">
            <v>0</v>
          </cell>
          <cell r="J5030">
            <v>0</v>
          </cell>
        </row>
        <row r="5032">
          <cell r="G5032" t="str">
            <v>Извори финансирања за Главу 5:</v>
          </cell>
        </row>
        <row r="5033">
          <cell r="F5033" t="str">
            <v>01</v>
          </cell>
          <cell r="G5033" t="str">
            <v>Приходи из буџета</v>
          </cell>
          <cell r="H5033">
            <v>0</v>
          </cell>
          <cell r="J5033">
            <v>0</v>
          </cell>
        </row>
        <row r="5034">
          <cell r="F5034" t="str">
            <v>02</v>
          </cell>
          <cell r="G5034" t="str">
            <v>Трансфери између корисника на истом нивоу</v>
          </cell>
          <cell r="J5034">
            <v>0</v>
          </cell>
        </row>
        <row r="5035">
          <cell r="F5035" t="str">
            <v>03</v>
          </cell>
          <cell r="G5035" t="str">
            <v>Социјални доприноси</v>
          </cell>
          <cell r="J5035">
            <v>0</v>
          </cell>
        </row>
        <row r="5036">
          <cell r="F5036" t="str">
            <v>04</v>
          </cell>
          <cell r="G5036" t="str">
            <v>Сопствени приходи буџетских корисника</v>
          </cell>
          <cell r="J5036">
            <v>0</v>
          </cell>
        </row>
        <row r="5037">
          <cell r="F5037" t="str">
            <v>05</v>
          </cell>
          <cell r="G5037" t="str">
            <v>Донације од иностраних земаља</v>
          </cell>
          <cell r="J5037">
            <v>0</v>
          </cell>
        </row>
        <row r="5038">
          <cell r="F5038" t="str">
            <v>06</v>
          </cell>
          <cell r="G5038" t="str">
            <v>Донације од међународних организација</v>
          </cell>
          <cell r="J5038">
            <v>0</v>
          </cell>
        </row>
        <row r="5039">
          <cell r="F5039" t="str">
            <v>07</v>
          </cell>
          <cell r="G5039" t="str">
            <v>Донације од осталих нивоа власти</v>
          </cell>
          <cell r="J5039">
            <v>0</v>
          </cell>
        </row>
        <row r="5040">
          <cell r="F5040" t="str">
            <v>08</v>
          </cell>
          <cell r="G5040" t="str">
            <v>Донације од невладиних организација и појединаца</v>
          </cell>
          <cell r="J5040">
            <v>0</v>
          </cell>
        </row>
        <row r="5041">
          <cell r="F5041" t="str">
            <v>09</v>
          </cell>
          <cell r="G5041" t="str">
            <v>Примања од продаје нефинансијске имовине</v>
          </cell>
          <cell r="J5041">
            <v>0</v>
          </cell>
        </row>
        <row r="5042">
          <cell r="F5042" t="str">
            <v>10</v>
          </cell>
          <cell r="G5042" t="str">
            <v>Примања од домаћих задуживања</v>
          </cell>
          <cell r="J5042">
            <v>0</v>
          </cell>
        </row>
        <row r="5043">
          <cell r="F5043" t="str">
            <v>11</v>
          </cell>
          <cell r="G5043" t="str">
            <v>Примања од иностраних задуживања</v>
          </cell>
          <cell r="J5043">
            <v>0</v>
          </cell>
        </row>
        <row r="5044">
          <cell r="F5044" t="str">
            <v>12</v>
          </cell>
          <cell r="G5044" t="str">
            <v>Примања од отплате датих кредита и продаје финансијске имовине</v>
          </cell>
          <cell r="J5044">
            <v>0</v>
          </cell>
        </row>
        <row r="5045">
          <cell r="F5045" t="str">
            <v>13</v>
          </cell>
          <cell r="G5045" t="str">
            <v>Нераспоређени вишак прихода из ранијих година</v>
          </cell>
          <cell r="J5045">
            <v>0</v>
          </cell>
        </row>
        <row r="5046">
          <cell r="F5046" t="str">
            <v>14</v>
          </cell>
          <cell r="G5046" t="str">
            <v>Неутрошена средства од приватизације из претходних година</v>
          </cell>
          <cell r="J5046">
            <v>0</v>
          </cell>
        </row>
        <row r="5047">
          <cell r="F5047" t="str">
            <v>15</v>
          </cell>
          <cell r="G5047" t="str">
            <v>Неутрошена средства донација из претходних година</v>
          </cell>
          <cell r="J5047">
            <v>0</v>
          </cell>
        </row>
        <row r="5048">
          <cell r="F5048" t="str">
            <v>16</v>
          </cell>
          <cell r="G5048" t="str">
            <v>Родитељски динар за ваннаставне активности</v>
          </cell>
          <cell r="J5048">
            <v>0</v>
          </cell>
        </row>
        <row r="5049">
          <cell r="G5049" t="str">
            <v>Свега за Главу 5:</v>
          </cell>
          <cell r="H5049">
            <v>0</v>
          </cell>
          <cell r="I5049">
            <v>0</v>
          </cell>
          <cell r="J5049">
            <v>0</v>
          </cell>
        </row>
        <row r="5052">
          <cell r="G5052" t="str">
            <v>ЈП СКИЈАЛИШТА БЕСНА КОБИЛА</v>
          </cell>
        </row>
        <row r="5053">
          <cell r="C5053" t="str">
            <v>1502</v>
          </cell>
          <cell r="G5053" t="str">
            <v>ПРОГРАМ 4 - РАЗВОЈ ТУРИЗМА</v>
          </cell>
        </row>
        <row r="5054">
          <cell r="C5054" t="str">
            <v>1502-0001</v>
          </cell>
          <cell r="G5054" t="str">
            <v>Управљањем развојем туризма</v>
          </cell>
        </row>
        <row r="5055">
          <cell r="D5055">
            <v>473</v>
          </cell>
          <cell r="G5055" t="str">
            <v>Туризам</v>
          </cell>
        </row>
        <row r="5056">
          <cell r="F5056">
            <v>411</v>
          </cell>
          <cell r="G5056" t="str">
            <v>Плате, додаци и накнаде запослених (зараде)</v>
          </cell>
          <cell r="J5056">
            <v>0</v>
          </cell>
        </row>
        <row r="5057">
          <cell r="F5057">
            <v>412</v>
          </cell>
          <cell r="G5057" t="str">
            <v>Социјални доприноси на терет послодавца</v>
          </cell>
          <cell r="J5057">
            <v>0</v>
          </cell>
        </row>
        <row r="5058">
          <cell r="F5058">
            <v>413</v>
          </cell>
          <cell r="G5058" t="str">
            <v>Накнаде у натури</v>
          </cell>
          <cell r="J5058">
            <v>0</v>
          </cell>
        </row>
        <row r="5059">
          <cell r="F5059">
            <v>414</v>
          </cell>
          <cell r="G5059" t="str">
            <v>Социјална давања запосленима</v>
          </cell>
          <cell r="J5059">
            <v>0</v>
          </cell>
        </row>
        <row r="5060">
          <cell r="F5060">
            <v>415</v>
          </cell>
          <cell r="G5060" t="str">
            <v>Накнаде трошкова за запослене</v>
          </cell>
          <cell r="J5060">
            <v>0</v>
          </cell>
        </row>
        <row r="5061">
          <cell r="F5061">
            <v>416</v>
          </cell>
          <cell r="G5061" t="str">
            <v>Награде запосленима и остали посебни расходи</v>
          </cell>
          <cell r="J5061">
            <v>0</v>
          </cell>
        </row>
        <row r="5062">
          <cell r="F5062">
            <v>417</v>
          </cell>
          <cell r="G5062" t="str">
            <v>Посланички додатак</v>
          </cell>
          <cell r="J5062">
            <v>0</v>
          </cell>
        </row>
        <row r="5063">
          <cell r="F5063">
            <v>418</v>
          </cell>
          <cell r="G5063" t="str">
            <v>Судијски додатак.</v>
          </cell>
          <cell r="J5063">
            <v>0</v>
          </cell>
        </row>
        <row r="5064">
          <cell r="F5064">
            <v>421</v>
          </cell>
          <cell r="G5064" t="str">
            <v>Стални трошкови</v>
          </cell>
          <cell r="J5064">
            <v>0</v>
          </cell>
        </row>
        <row r="5065">
          <cell r="F5065">
            <v>422</v>
          </cell>
          <cell r="G5065" t="str">
            <v>Трошкови путовања</v>
          </cell>
          <cell r="J5065">
            <v>0</v>
          </cell>
        </row>
        <row r="5066">
          <cell r="F5066">
            <v>423</v>
          </cell>
          <cell r="G5066" t="str">
            <v>Услуге по уговору</v>
          </cell>
          <cell r="J5066">
            <v>0</v>
          </cell>
        </row>
        <row r="5067">
          <cell r="F5067">
            <v>424</v>
          </cell>
          <cell r="G5067" t="str">
            <v>Специјализоване услуге</v>
          </cell>
          <cell r="J5067">
            <v>0</v>
          </cell>
        </row>
        <row r="5068">
          <cell r="F5068">
            <v>425</v>
          </cell>
          <cell r="G5068" t="str">
            <v>Текуће поправке и одржавање</v>
          </cell>
          <cell r="J5068">
            <v>0</v>
          </cell>
        </row>
        <row r="5069">
          <cell r="F5069">
            <v>426</v>
          </cell>
          <cell r="G5069" t="str">
            <v>Материјал</v>
          </cell>
          <cell r="J5069">
            <v>0</v>
          </cell>
        </row>
        <row r="5070">
          <cell r="F5070">
            <v>431</v>
          </cell>
          <cell r="G5070" t="str">
            <v>Амортизација некретнина и опреме</v>
          </cell>
          <cell r="J5070">
            <v>0</v>
          </cell>
        </row>
        <row r="5071">
          <cell r="F5071">
            <v>432</v>
          </cell>
          <cell r="G5071" t="str">
            <v>Амортизација култивисане имовине</v>
          </cell>
          <cell r="J5071">
            <v>0</v>
          </cell>
        </row>
        <row r="5072">
          <cell r="F5072">
            <v>433</v>
          </cell>
          <cell r="G5072" t="str">
            <v>Употреба драгоцености</v>
          </cell>
          <cell r="J5072">
            <v>0</v>
          </cell>
        </row>
        <row r="5073">
          <cell r="F5073">
            <v>434</v>
          </cell>
          <cell r="G5073" t="str">
            <v>Употреба природне имовине</v>
          </cell>
          <cell r="J5073">
            <v>0</v>
          </cell>
        </row>
        <row r="5074">
          <cell r="F5074">
            <v>435</v>
          </cell>
          <cell r="G5074" t="str">
            <v>Амортизација нематеријалне имовине</v>
          </cell>
          <cell r="J5074">
            <v>0</v>
          </cell>
        </row>
        <row r="5075">
          <cell r="F5075">
            <v>441</v>
          </cell>
          <cell r="G5075" t="str">
            <v>Отплата домаћих камата</v>
          </cell>
          <cell r="J5075">
            <v>0</v>
          </cell>
        </row>
        <row r="5076">
          <cell r="F5076">
            <v>442</v>
          </cell>
          <cell r="G5076" t="str">
            <v>Отплата страних камата</v>
          </cell>
          <cell r="J5076">
            <v>0</v>
          </cell>
        </row>
        <row r="5077">
          <cell r="F5077">
            <v>443</v>
          </cell>
          <cell r="G5077" t="str">
            <v>Отплата камата по гаранцијама</v>
          </cell>
          <cell r="J5077">
            <v>0</v>
          </cell>
        </row>
        <row r="5078">
          <cell r="F5078">
            <v>444</v>
          </cell>
          <cell r="G5078" t="str">
            <v>Пратећи трошкови задуживања</v>
          </cell>
          <cell r="J5078">
            <v>0</v>
          </cell>
        </row>
        <row r="5079">
          <cell r="F5079">
            <v>4511</v>
          </cell>
          <cell r="G507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079">
            <v>0</v>
          </cell>
        </row>
        <row r="5080">
          <cell r="F5080">
            <v>4512</v>
          </cell>
          <cell r="G508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080">
            <v>0</v>
          </cell>
        </row>
        <row r="5081">
          <cell r="F5081">
            <v>452</v>
          </cell>
          <cell r="G5081" t="str">
            <v>Субвенције приватним финансијским институцијама</v>
          </cell>
          <cell r="J5081">
            <v>0</v>
          </cell>
        </row>
        <row r="5082">
          <cell r="F5082">
            <v>453</v>
          </cell>
          <cell r="G5082" t="str">
            <v>Субвенције јавним финансијским институцијама</v>
          </cell>
          <cell r="J5082">
            <v>0</v>
          </cell>
        </row>
        <row r="5083">
          <cell r="F5083">
            <v>454</v>
          </cell>
          <cell r="G5083" t="str">
            <v>Субвенције приватним предузећима</v>
          </cell>
          <cell r="J5083">
            <v>0</v>
          </cell>
        </row>
        <row r="5084">
          <cell r="F5084">
            <v>461</v>
          </cell>
          <cell r="G5084" t="str">
            <v>Донације страним владама</v>
          </cell>
          <cell r="J5084">
            <v>0</v>
          </cell>
        </row>
        <row r="5085">
          <cell r="F5085">
            <v>462</v>
          </cell>
          <cell r="G5085" t="str">
            <v>Донације и дотације међународним организацијама</v>
          </cell>
          <cell r="J5085">
            <v>0</v>
          </cell>
        </row>
        <row r="5086">
          <cell r="F5086">
            <v>4631</v>
          </cell>
          <cell r="G5086" t="str">
            <v>Текући трансфери осталим нивоима власти</v>
          </cell>
          <cell r="J5086">
            <v>0</v>
          </cell>
        </row>
        <row r="5087">
          <cell r="F5087">
            <v>4632</v>
          </cell>
          <cell r="G5087" t="str">
            <v>Капитални трансфери осталим нивоима власти</v>
          </cell>
          <cell r="J5087">
            <v>0</v>
          </cell>
        </row>
        <row r="5088">
          <cell r="F5088">
            <v>464</v>
          </cell>
          <cell r="G5088" t="str">
            <v>Дотације организацијама обавезног социјалног осигурања</v>
          </cell>
          <cell r="J5088">
            <v>0</v>
          </cell>
        </row>
        <row r="5089">
          <cell r="F5089">
            <v>465</v>
          </cell>
          <cell r="G5089" t="str">
            <v>Остале донације, дотације и трансфери</v>
          </cell>
          <cell r="J5089">
            <v>0</v>
          </cell>
        </row>
        <row r="5090">
          <cell r="F5090">
            <v>472</v>
          </cell>
          <cell r="G5090" t="str">
            <v>Накнаде за социјалну заштиту из буџета</v>
          </cell>
          <cell r="J5090">
            <v>0</v>
          </cell>
        </row>
        <row r="5091">
          <cell r="F5091">
            <v>481</v>
          </cell>
          <cell r="G5091" t="str">
            <v>Дотације невладиним организацијама</v>
          </cell>
          <cell r="J5091">
            <v>0</v>
          </cell>
        </row>
        <row r="5092">
          <cell r="F5092">
            <v>482</v>
          </cell>
          <cell r="G5092" t="str">
            <v>Порези, обавезне таксе, казне и пенали</v>
          </cell>
          <cell r="J5092">
            <v>0</v>
          </cell>
        </row>
        <row r="5093">
          <cell r="F5093">
            <v>483</v>
          </cell>
          <cell r="G5093" t="str">
            <v>Новчане казне и пенали по решењу судова</v>
          </cell>
          <cell r="J5093">
            <v>0</v>
          </cell>
        </row>
        <row r="5094">
          <cell r="F5094">
            <v>484</v>
          </cell>
          <cell r="G5094" t="str">
            <v>Накнада штете за повреде или штету насталу услед елементарних непогода или других природних узрока</v>
          </cell>
          <cell r="J5094">
            <v>0</v>
          </cell>
        </row>
        <row r="5095">
          <cell r="F5095">
            <v>485</v>
          </cell>
          <cell r="G5095" t="str">
            <v>Накнада штете за повреде или штету нанету од стране државних органа</v>
          </cell>
          <cell r="J5095">
            <v>0</v>
          </cell>
        </row>
        <row r="5096">
          <cell r="F5096">
            <v>489</v>
          </cell>
          <cell r="G5096" t="str">
            <v>Расходи који се финансирају из средстава за реализацију националног инвестиционог плана</v>
          </cell>
          <cell r="J5096">
            <v>0</v>
          </cell>
        </row>
        <row r="5097">
          <cell r="F5097">
            <v>494</v>
          </cell>
          <cell r="G5097" t="str">
            <v>Административни трансфери из буџета - Текући расходи</v>
          </cell>
          <cell r="J5097">
            <v>0</v>
          </cell>
        </row>
        <row r="5098">
          <cell r="F5098">
            <v>495</v>
          </cell>
          <cell r="G5098" t="str">
            <v>Административни трансфери из буџета - Издаци за нефинансијску имовину</v>
          </cell>
          <cell r="J5098">
            <v>0</v>
          </cell>
        </row>
        <row r="5099">
          <cell r="F5099">
            <v>496</v>
          </cell>
          <cell r="G5099" t="str">
            <v>Административни трансфери из буџета - Издаци за отплату главнице и набавку финансијске имовине</v>
          </cell>
          <cell r="J5099">
            <v>0</v>
          </cell>
        </row>
        <row r="5100">
          <cell r="F5100">
            <v>499</v>
          </cell>
          <cell r="G5100" t="str">
            <v>Административни трансфери из буџета - Средства резерве</v>
          </cell>
          <cell r="J5100">
            <v>0</v>
          </cell>
        </row>
        <row r="5101">
          <cell r="F5101">
            <v>511</v>
          </cell>
          <cell r="G5101" t="str">
            <v>Зграде и грађевински објекти</v>
          </cell>
          <cell r="J5101">
            <v>0</v>
          </cell>
        </row>
        <row r="5102">
          <cell r="F5102">
            <v>512</v>
          </cell>
          <cell r="G5102" t="str">
            <v>Машине и опрема</v>
          </cell>
          <cell r="J5102">
            <v>0</v>
          </cell>
        </row>
        <row r="5103">
          <cell r="F5103">
            <v>513</v>
          </cell>
          <cell r="G5103" t="str">
            <v>Остале некретнине и опрема</v>
          </cell>
          <cell r="J5103">
            <v>0</v>
          </cell>
        </row>
        <row r="5104">
          <cell r="F5104">
            <v>514</v>
          </cell>
          <cell r="G5104" t="str">
            <v>Култивисана имовина</v>
          </cell>
          <cell r="J5104">
            <v>0</v>
          </cell>
        </row>
        <row r="5105">
          <cell r="F5105">
            <v>515</v>
          </cell>
          <cell r="G5105" t="str">
            <v>Нематеријална имовина</v>
          </cell>
          <cell r="J5105">
            <v>0</v>
          </cell>
        </row>
        <row r="5106">
          <cell r="F5106">
            <v>521</v>
          </cell>
          <cell r="G5106" t="str">
            <v>Робне резерве</v>
          </cell>
          <cell r="J5106">
            <v>0</v>
          </cell>
        </row>
        <row r="5107">
          <cell r="F5107">
            <v>522</v>
          </cell>
          <cell r="G5107" t="str">
            <v>Залихе производње</v>
          </cell>
          <cell r="J5107">
            <v>0</v>
          </cell>
        </row>
        <row r="5108">
          <cell r="F5108">
            <v>523</v>
          </cell>
          <cell r="G5108" t="str">
            <v>Залихе робе за даљу продају</v>
          </cell>
          <cell r="J5108">
            <v>0</v>
          </cell>
        </row>
        <row r="5109">
          <cell r="F5109">
            <v>531</v>
          </cell>
          <cell r="G5109" t="str">
            <v>Драгоцености</v>
          </cell>
          <cell r="J5109">
            <v>0</v>
          </cell>
        </row>
        <row r="5110">
          <cell r="F5110">
            <v>541</v>
          </cell>
          <cell r="G5110" t="str">
            <v>Земљиште</v>
          </cell>
          <cell r="J5110">
            <v>0</v>
          </cell>
        </row>
        <row r="5111">
          <cell r="F5111">
            <v>542</v>
          </cell>
          <cell r="G5111" t="str">
            <v>Рудна богатства</v>
          </cell>
          <cell r="J5111">
            <v>0</v>
          </cell>
        </row>
        <row r="5112">
          <cell r="F5112">
            <v>543</v>
          </cell>
          <cell r="G5112" t="str">
            <v>Шуме и воде</v>
          </cell>
          <cell r="J5112">
            <v>0</v>
          </cell>
        </row>
        <row r="5113">
          <cell r="F5113">
            <v>551</v>
          </cell>
          <cell r="G5113" t="str">
            <v>Нефинансијска имовина која се финансира из средстава за реализацију националног инвестиционог плана</v>
          </cell>
          <cell r="J5113">
            <v>0</v>
          </cell>
        </row>
        <row r="5114">
          <cell r="F5114">
            <v>611</v>
          </cell>
          <cell r="G5114" t="str">
            <v>Отплата главнице домаћим кредиторима</v>
          </cell>
          <cell r="J5114">
            <v>0</v>
          </cell>
        </row>
        <row r="5115">
          <cell r="F5115">
            <v>620</v>
          </cell>
          <cell r="G5115" t="str">
            <v>Набавка финансијске имовине</v>
          </cell>
          <cell r="J5115">
            <v>0</v>
          </cell>
        </row>
        <row r="5116">
          <cell r="G5116" t="str">
            <v>Извори финансирања за функцију 473:</v>
          </cell>
        </row>
        <row r="5117">
          <cell r="F5117" t="str">
            <v>01</v>
          </cell>
          <cell r="G5117" t="str">
            <v>Приходи из буџета</v>
          </cell>
          <cell r="H5117">
            <v>0</v>
          </cell>
          <cell r="J5117">
            <v>0</v>
          </cell>
        </row>
        <row r="5118">
          <cell r="F5118" t="str">
            <v>02</v>
          </cell>
          <cell r="G5118" t="str">
            <v>Трансфери између корисника на истом нивоу</v>
          </cell>
          <cell r="J5118">
            <v>0</v>
          </cell>
        </row>
        <row r="5119">
          <cell r="F5119" t="str">
            <v>03</v>
          </cell>
          <cell r="G5119" t="str">
            <v>Социјални доприноси</v>
          </cell>
          <cell r="J5119">
            <v>0</v>
          </cell>
        </row>
        <row r="5120">
          <cell r="F5120" t="str">
            <v>04</v>
          </cell>
          <cell r="G5120" t="str">
            <v>Сопствени приходи буџетских корисника</v>
          </cell>
          <cell r="J5120">
            <v>0</v>
          </cell>
        </row>
        <row r="5121">
          <cell r="F5121" t="str">
            <v>05</v>
          </cell>
          <cell r="G5121" t="str">
            <v>Донације од иностраних земаља</v>
          </cell>
          <cell r="J5121">
            <v>0</v>
          </cell>
        </row>
        <row r="5122">
          <cell r="F5122" t="str">
            <v>06</v>
          </cell>
          <cell r="G5122" t="str">
            <v>Донације од међународних организација</v>
          </cell>
          <cell r="J5122">
            <v>0</v>
          </cell>
        </row>
        <row r="5123">
          <cell r="F5123" t="str">
            <v>07</v>
          </cell>
          <cell r="G5123" t="str">
            <v>Донације од осталих нивоа власти</v>
          </cell>
          <cell r="J5123">
            <v>0</v>
          </cell>
        </row>
        <row r="5124">
          <cell r="F5124" t="str">
            <v>08</v>
          </cell>
          <cell r="G5124" t="str">
            <v>Донације од невладиних организација и појединаца</v>
          </cell>
          <cell r="J5124">
            <v>0</v>
          </cell>
        </row>
        <row r="5125">
          <cell r="F5125" t="str">
            <v>09</v>
          </cell>
          <cell r="G5125" t="str">
            <v>Примања од продаје нефинансијске имовине</v>
          </cell>
          <cell r="J5125">
            <v>0</v>
          </cell>
        </row>
        <row r="5126">
          <cell r="F5126" t="str">
            <v>10</v>
          </cell>
          <cell r="G5126" t="str">
            <v>Примања од домаћих задуживања</v>
          </cell>
          <cell r="J5126">
            <v>0</v>
          </cell>
        </row>
        <row r="5127">
          <cell r="F5127" t="str">
            <v>11</v>
          </cell>
          <cell r="G5127" t="str">
            <v>Примања од иностраних задуживања</v>
          </cell>
          <cell r="J5127">
            <v>0</v>
          </cell>
        </row>
        <row r="5128">
          <cell r="F5128" t="str">
            <v>12</v>
          </cell>
          <cell r="G5128" t="str">
            <v>Примања од отплате датих кредита и продаје финансијске имовине</v>
          </cell>
          <cell r="J5128">
            <v>0</v>
          </cell>
        </row>
        <row r="5129">
          <cell r="F5129" t="str">
            <v>13</v>
          </cell>
          <cell r="G5129" t="str">
            <v>Нераспоређени вишак прихода из ранијих година</v>
          </cell>
          <cell r="J5129">
            <v>0</v>
          </cell>
        </row>
        <row r="5130">
          <cell r="F5130" t="str">
            <v>14</v>
          </cell>
          <cell r="G5130" t="str">
            <v>Неутрошена средства од приватизације из претходних година</v>
          </cell>
          <cell r="J5130">
            <v>0</v>
          </cell>
        </row>
        <row r="5131">
          <cell r="F5131" t="str">
            <v>15</v>
          </cell>
          <cell r="G5131" t="str">
            <v>Неутрошена средства донација из претходних година</v>
          </cell>
          <cell r="J5131">
            <v>0</v>
          </cell>
        </row>
        <row r="5132">
          <cell r="F5132" t="str">
            <v>16</v>
          </cell>
          <cell r="G5132" t="str">
            <v>Родитељски динар за ваннаставне активности</v>
          </cell>
          <cell r="J5132">
            <v>0</v>
          </cell>
        </row>
        <row r="5133">
          <cell r="G5133" t="str">
            <v>Функција 473:</v>
          </cell>
          <cell r="H5133">
            <v>0</v>
          </cell>
          <cell r="I5133">
            <v>0</v>
          </cell>
          <cell r="J5133">
            <v>0</v>
          </cell>
        </row>
        <row r="5134">
          <cell r="G5134" t="str">
            <v>Извори финансирања за Програмску активност 1502-0001:</v>
          </cell>
        </row>
        <row r="5135">
          <cell r="F5135" t="str">
            <v>01</v>
          </cell>
          <cell r="G5135" t="str">
            <v>Приходи из буџета</v>
          </cell>
          <cell r="H5135">
            <v>0</v>
          </cell>
          <cell r="J5135">
            <v>0</v>
          </cell>
        </row>
        <row r="5136">
          <cell r="F5136" t="str">
            <v>02</v>
          </cell>
          <cell r="G5136" t="str">
            <v>Трансфери између корисника на истом нивоу</v>
          </cell>
          <cell r="J5136">
            <v>0</v>
          </cell>
        </row>
        <row r="5137">
          <cell r="F5137" t="str">
            <v>03</v>
          </cell>
          <cell r="G5137" t="str">
            <v>Социјални доприноси</v>
          </cell>
          <cell r="J5137">
            <v>0</v>
          </cell>
        </row>
        <row r="5138">
          <cell r="F5138" t="str">
            <v>04</v>
          </cell>
          <cell r="G5138" t="str">
            <v>Сопствени приходи буџетских корисника</v>
          </cell>
          <cell r="J5138">
            <v>0</v>
          </cell>
        </row>
        <row r="5139">
          <cell r="F5139" t="str">
            <v>05</v>
          </cell>
          <cell r="G5139" t="str">
            <v>Донације од иностраних земаља</v>
          </cell>
          <cell r="J5139">
            <v>0</v>
          </cell>
        </row>
        <row r="5140">
          <cell r="F5140" t="str">
            <v>06</v>
          </cell>
          <cell r="G5140" t="str">
            <v>Донације од међународних организација</v>
          </cell>
          <cell r="J5140">
            <v>0</v>
          </cell>
        </row>
        <row r="5141">
          <cell r="F5141" t="str">
            <v>07</v>
          </cell>
          <cell r="G5141" t="str">
            <v>Донације од осталих нивоа власти</v>
          </cell>
          <cell r="J5141">
            <v>0</v>
          </cell>
        </row>
        <row r="5142">
          <cell r="F5142" t="str">
            <v>08</v>
          </cell>
          <cell r="G5142" t="str">
            <v>Донације од невладиних организација и појединаца</v>
          </cell>
          <cell r="J5142">
            <v>0</v>
          </cell>
        </row>
        <row r="5143">
          <cell r="F5143" t="str">
            <v>09</v>
          </cell>
          <cell r="G5143" t="str">
            <v>Примања од продаје нефинансијске имовине</v>
          </cell>
          <cell r="J5143">
            <v>0</v>
          </cell>
        </row>
        <row r="5144">
          <cell r="F5144" t="str">
            <v>10</v>
          </cell>
          <cell r="G5144" t="str">
            <v>Примања од домаћих задуживања</v>
          </cell>
          <cell r="J5144">
            <v>0</v>
          </cell>
        </row>
        <row r="5145">
          <cell r="F5145" t="str">
            <v>11</v>
          </cell>
          <cell r="G5145" t="str">
            <v>Примања од иностраних задуживања</v>
          </cell>
          <cell r="J5145">
            <v>0</v>
          </cell>
        </row>
        <row r="5146">
          <cell r="F5146" t="str">
            <v>12</v>
          </cell>
          <cell r="G5146" t="str">
            <v>Примања од отплате датих кредита и продаје финансијске имовине</v>
          </cell>
          <cell r="J5146">
            <v>0</v>
          </cell>
        </row>
        <row r="5147">
          <cell r="F5147" t="str">
            <v>13</v>
          </cell>
          <cell r="G5147" t="str">
            <v>Нераспоређени вишак прихода из ранијих година</v>
          </cell>
          <cell r="J5147">
            <v>0</v>
          </cell>
        </row>
        <row r="5148">
          <cell r="F5148" t="str">
            <v>14</v>
          </cell>
          <cell r="G5148" t="str">
            <v>Неутрошена средства од приватизације из претходних година</v>
          </cell>
          <cell r="J5148">
            <v>0</v>
          </cell>
        </row>
        <row r="5149">
          <cell r="F5149" t="str">
            <v>15</v>
          </cell>
          <cell r="G5149" t="str">
            <v>Неутрошена средства донација из претходних година</v>
          </cell>
          <cell r="J5149">
            <v>0</v>
          </cell>
        </row>
        <row r="5150">
          <cell r="F5150" t="str">
            <v>16</v>
          </cell>
          <cell r="G5150" t="str">
            <v>Родитељски динар за ваннаставне активности</v>
          </cell>
          <cell r="J5150">
            <v>0</v>
          </cell>
        </row>
        <row r="5151">
          <cell r="G5151" t="str">
            <v>Свега за Програмску активност 1502-0001:</v>
          </cell>
          <cell r="H5151">
            <v>0</v>
          </cell>
          <cell r="I5151">
            <v>0</v>
          </cell>
          <cell r="J5151">
            <v>0</v>
          </cell>
        </row>
        <row r="5153">
          <cell r="C5153" t="str">
            <v>1502-0002</v>
          </cell>
          <cell r="G5153" t="str">
            <v>Туристичка промоција</v>
          </cell>
        </row>
        <row r="5154">
          <cell r="D5154">
            <v>473</v>
          </cell>
          <cell r="G5154" t="str">
            <v>Туризам</v>
          </cell>
        </row>
        <row r="5155">
          <cell r="F5155">
            <v>411</v>
          </cell>
          <cell r="G5155" t="str">
            <v>Плате, додаци и накнаде запослених (зараде)</v>
          </cell>
          <cell r="J5155">
            <v>0</v>
          </cell>
        </row>
        <row r="5156">
          <cell r="F5156">
            <v>412</v>
          </cell>
          <cell r="G5156" t="str">
            <v>Социјални доприноси на терет послодавца</v>
          </cell>
          <cell r="J5156">
            <v>0</v>
          </cell>
        </row>
        <row r="5157">
          <cell r="F5157">
            <v>413</v>
          </cell>
          <cell r="G5157" t="str">
            <v>Накнаде у натури</v>
          </cell>
          <cell r="J5157">
            <v>0</v>
          </cell>
        </row>
        <row r="5158">
          <cell r="F5158">
            <v>414</v>
          </cell>
          <cell r="G5158" t="str">
            <v>Социјална давања запосленима</v>
          </cell>
          <cell r="J5158">
            <v>0</v>
          </cell>
        </row>
        <row r="5159">
          <cell r="F5159">
            <v>415</v>
          </cell>
          <cell r="G5159" t="str">
            <v>Накнаде трошкова за запослене</v>
          </cell>
          <cell r="J5159">
            <v>0</v>
          </cell>
        </row>
        <row r="5160">
          <cell r="F5160">
            <v>416</v>
          </cell>
          <cell r="G5160" t="str">
            <v>Награде запосленима и остали посебни расходи</v>
          </cell>
          <cell r="J5160">
            <v>0</v>
          </cell>
        </row>
        <row r="5161">
          <cell r="F5161">
            <v>417</v>
          </cell>
          <cell r="G5161" t="str">
            <v>Посланички додатак</v>
          </cell>
          <cell r="J5161">
            <v>0</v>
          </cell>
        </row>
        <row r="5162">
          <cell r="F5162">
            <v>418</v>
          </cell>
          <cell r="G5162" t="str">
            <v>Судијски додатак.</v>
          </cell>
          <cell r="J5162">
            <v>0</v>
          </cell>
        </row>
        <row r="5163">
          <cell r="F5163">
            <v>421</v>
          </cell>
          <cell r="G5163" t="str">
            <v>Стални трошкови</v>
          </cell>
          <cell r="J5163">
            <v>0</v>
          </cell>
        </row>
        <row r="5164">
          <cell r="F5164">
            <v>422</v>
          </cell>
          <cell r="G5164" t="str">
            <v>Трошкови путовања</v>
          </cell>
          <cell r="J5164">
            <v>0</v>
          </cell>
        </row>
        <row r="5165">
          <cell r="F5165">
            <v>423</v>
          </cell>
          <cell r="G5165" t="str">
            <v>Услуге по уговору</v>
          </cell>
          <cell r="J5165">
            <v>0</v>
          </cell>
        </row>
        <row r="5166">
          <cell r="F5166">
            <v>424</v>
          </cell>
          <cell r="G5166" t="str">
            <v>Специјализоване услуге</v>
          </cell>
          <cell r="J5166">
            <v>0</v>
          </cell>
        </row>
        <row r="5167">
          <cell r="F5167">
            <v>425</v>
          </cell>
          <cell r="G5167" t="str">
            <v>Текуће поправке и одржавање</v>
          </cell>
          <cell r="J5167">
            <v>0</v>
          </cell>
        </row>
        <row r="5168">
          <cell r="F5168">
            <v>426</v>
          </cell>
          <cell r="G5168" t="str">
            <v>Материјал</v>
          </cell>
          <cell r="J5168">
            <v>0</v>
          </cell>
        </row>
        <row r="5169">
          <cell r="F5169">
            <v>431</v>
          </cell>
          <cell r="G5169" t="str">
            <v>Амортизација некретнина и опреме</v>
          </cell>
          <cell r="J5169">
            <v>0</v>
          </cell>
        </row>
        <row r="5170">
          <cell r="F5170">
            <v>432</v>
          </cell>
          <cell r="G5170" t="str">
            <v>Амортизација култивисане имовине</v>
          </cell>
          <cell r="J5170">
            <v>0</v>
          </cell>
        </row>
        <row r="5171">
          <cell r="F5171">
            <v>433</v>
          </cell>
          <cell r="G5171" t="str">
            <v>Употреба драгоцености</v>
          </cell>
          <cell r="J5171">
            <v>0</v>
          </cell>
        </row>
        <row r="5172">
          <cell r="F5172">
            <v>434</v>
          </cell>
          <cell r="G5172" t="str">
            <v>Употреба природне имовине</v>
          </cell>
          <cell r="J5172">
            <v>0</v>
          </cell>
        </row>
        <row r="5173">
          <cell r="F5173">
            <v>435</v>
          </cell>
          <cell r="G5173" t="str">
            <v>Амортизација нематеријалне имовине</v>
          </cell>
          <cell r="J5173">
            <v>0</v>
          </cell>
        </row>
        <row r="5174">
          <cell r="F5174">
            <v>441</v>
          </cell>
          <cell r="G5174" t="str">
            <v>Отплата домаћих камата</v>
          </cell>
          <cell r="J5174">
            <v>0</v>
          </cell>
        </row>
        <row r="5175">
          <cell r="F5175">
            <v>442</v>
          </cell>
          <cell r="G5175" t="str">
            <v>Отплата страних камата</v>
          </cell>
          <cell r="J5175">
            <v>0</v>
          </cell>
        </row>
        <row r="5176">
          <cell r="F5176">
            <v>443</v>
          </cell>
          <cell r="G5176" t="str">
            <v>Отплата камата по гаранцијама</v>
          </cell>
          <cell r="J5176">
            <v>0</v>
          </cell>
        </row>
        <row r="5177">
          <cell r="F5177">
            <v>444</v>
          </cell>
          <cell r="G5177" t="str">
            <v>Пратећи трошкови задуживања</v>
          </cell>
          <cell r="J5177">
            <v>0</v>
          </cell>
        </row>
        <row r="5178">
          <cell r="F5178">
            <v>4511</v>
          </cell>
          <cell r="G5178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178">
            <v>0</v>
          </cell>
        </row>
        <row r="5179">
          <cell r="F5179">
            <v>4512</v>
          </cell>
          <cell r="G5179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179">
            <v>0</v>
          </cell>
        </row>
        <row r="5180">
          <cell r="F5180">
            <v>452</v>
          </cell>
          <cell r="G5180" t="str">
            <v>Субвенције приватним финансијским институцијама</v>
          </cell>
          <cell r="J5180">
            <v>0</v>
          </cell>
        </row>
        <row r="5181">
          <cell r="F5181">
            <v>453</v>
          </cell>
          <cell r="G5181" t="str">
            <v>Субвенције јавним финансијским институцијама</v>
          </cell>
          <cell r="J5181">
            <v>0</v>
          </cell>
        </row>
        <row r="5182">
          <cell r="F5182">
            <v>454</v>
          </cell>
          <cell r="G5182" t="str">
            <v>Субвенције приватним предузећима</v>
          </cell>
          <cell r="J5182">
            <v>0</v>
          </cell>
        </row>
        <row r="5183">
          <cell r="F5183">
            <v>461</v>
          </cell>
          <cell r="G5183" t="str">
            <v>Донације страним владама</v>
          </cell>
          <cell r="J5183">
            <v>0</v>
          </cell>
        </row>
        <row r="5184">
          <cell r="F5184">
            <v>462</v>
          </cell>
          <cell r="G5184" t="str">
            <v>Донације и дотације међународним организацијама</v>
          </cell>
          <cell r="J5184">
            <v>0</v>
          </cell>
        </row>
        <row r="5185">
          <cell r="F5185">
            <v>4631</v>
          </cell>
          <cell r="G5185" t="str">
            <v>Текући трансфери осталим нивоима власти</v>
          </cell>
          <cell r="J5185">
            <v>0</v>
          </cell>
        </row>
        <row r="5186">
          <cell r="F5186">
            <v>4632</v>
          </cell>
          <cell r="G5186" t="str">
            <v>Капитални трансфери осталим нивоима власти</v>
          </cell>
          <cell r="J5186">
            <v>0</v>
          </cell>
        </row>
        <row r="5187">
          <cell r="F5187">
            <v>464</v>
          </cell>
          <cell r="G5187" t="str">
            <v>Дотације организацијама обавезног социјалног осигурања</v>
          </cell>
          <cell r="J5187">
            <v>0</v>
          </cell>
        </row>
        <row r="5188">
          <cell r="F5188">
            <v>465</v>
          </cell>
          <cell r="G5188" t="str">
            <v>Остале донације, дотације и трансфери</v>
          </cell>
          <cell r="J5188">
            <v>0</v>
          </cell>
        </row>
        <row r="5189">
          <cell r="F5189">
            <v>472</v>
          </cell>
          <cell r="G5189" t="str">
            <v>Накнаде за социјалну заштиту из буџета</v>
          </cell>
          <cell r="J5189">
            <v>0</v>
          </cell>
        </row>
        <row r="5190">
          <cell r="F5190">
            <v>481</v>
          </cell>
          <cell r="G5190" t="str">
            <v>Дотације невладиним организацијама</v>
          </cell>
          <cell r="J5190">
            <v>0</v>
          </cell>
        </row>
        <row r="5191">
          <cell r="F5191">
            <v>482</v>
          </cell>
          <cell r="G5191" t="str">
            <v>Порези, обавезне таксе, казне и пенали</v>
          </cell>
          <cell r="J5191">
            <v>0</v>
          </cell>
        </row>
        <row r="5192">
          <cell r="F5192">
            <v>483</v>
          </cell>
          <cell r="G5192" t="str">
            <v>Новчане казне и пенали по решењу судова</v>
          </cell>
          <cell r="J5192">
            <v>0</v>
          </cell>
        </row>
        <row r="5193">
          <cell r="F5193">
            <v>484</v>
          </cell>
          <cell r="G5193" t="str">
            <v>Накнада штете за повреде или штету насталу услед елементарних непогода или других природних узрока</v>
          </cell>
          <cell r="J5193">
            <v>0</v>
          </cell>
        </row>
        <row r="5194">
          <cell r="F5194">
            <v>485</v>
          </cell>
          <cell r="G5194" t="str">
            <v>Накнада штете за повреде или штету нанету од стране државних органа</v>
          </cell>
          <cell r="J5194">
            <v>0</v>
          </cell>
        </row>
        <row r="5195">
          <cell r="F5195">
            <v>489</v>
          </cell>
          <cell r="G5195" t="str">
            <v>Расходи који се финансирају из средстава за реализацију националног инвестиционог плана</v>
          </cell>
          <cell r="J5195">
            <v>0</v>
          </cell>
        </row>
        <row r="5196">
          <cell r="F5196">
            <v>494</v>
          </cell>
          <cell r="G5196" t="str">
            <v>Административни трансфери из буџета - Текући расходи</v>
          </cell>
          <cell r="J5196">
            <v>0</v>
          </cell>
        </row>
        <row r="5197">
          <cell r="F5197">
            <v>495</v>
          </cell>
          <cell r="G5197" t="str">
            <v>Административни трансфери из буџета - Издаци за нефинансијску имовину</v>
          </cell>
          <cell r="J5197">
            <v>0</v>
          </cell>
        </row>
        <row r="5198">
          <cell r="F5198">
            <v>496</v>
          </cell>
          <cell r="G5198" t="str">
            <v>Административни трансфери из буџета - Издаци за отплату главнице и набавку финансијске имовине</v>
          </cell>
          <cell r="J5198">
            <v>0</v>
          </cell>
        </row>
        <row r="5199">
          <cell r="F5199">
            <v>499</v>
          </cell>
          <cell r="G5199" t="str">
            <v>Административни трансфери из буџета - Средства резерве</v>
          </cell>
          <cell r="J5199">
            <v>0</v>
          </cell>
        </row>
        <row r="5200">
          <cell r="F5200">
            <v>511</v>
          </cell>
          <cell r="G5200" t="str">
            <v>Зграде и грађевински објекти</v>
          </cell>
          <cell r="J5200">
            <v>0</v>
          </cell>
        </row>
        <row r="5201">
          <cell r="F5201">
            <v>512</v>
          </cell>
          <cell r="G5201" t="str">
            <v>Машине и опрема</v>
          </cell>
          <cell r="J5201">
            <v>0</v>
          </cell>
        </row>
        <row r="5202">
          <cell r="F5202">
            <v>513</v>
          </cell>
          <cell r="G5202" t="str">
            <v>Остале некретнине и опрема</v>
          </cell>
          <cell r="J5202">
            <v>0</v>
          </cell>
        </row>
        <row r="5203">
          <cell r="F5203">
            <v>514</v>
          </cell>
          <cell r="G5203" t="str">
            <v>Култивисана имовина</v>
          </cell>
          <cell r="J5203">
            <v>0</v>
          </cell>
        </row>
        <row r="5204">
          <cell r="F5204">
            <v>515</v>
          </cell>
          <cell r="G5204" t="str">
            <v>Нематеријална имовина</v>
          </cell>
          <cell r="J5204">
            <v>0</v>
          </cell>
        </row>
        <row r="5205">
          <cell r="F5205">
            <v>521</v>
          </cell>
          <cell r="G5205" t="str">
            <v>Робне резерве</v>
          </cell>
          <cell r="J5205">
            <v>0</v>
          </cell>
        </row>
        <row r="5206">
          <cell r="F5206">
            <v>522</v>
          </cell>
          <cell r="G5206" t="str">
            <v>Залихе производње</v>
          </cell>
          <cell r="J5206">
            <v>0</v>
          </cell>
        </row>
        <row r="5207">
          <cell r="F5207">
            <v>523</v>
          </cell>
          <cell r="G5207" t="str">
            <v>Залихе робе за даљу продају</v>
          </cell>
          <cell r="J5207">
            <v>0</v>
          </cell>
        </row>
        <row r="5208">
          <cell r="F5208">
            <v>531</v>
          </cell>
          <cell r="G5208" t="str">
            <v>Драгоцености</v>
          </cell>
          <cell r="J5208">
            <v>0</v>
          </cell>
        </row>
        <row r="5209">
          <cell r="F5209">
            <v>541</v>
          </cell>
          <cell r="G5209" t="str">
            <v>Земљиште</v>
          </cell>
          <cell r="J5209">
            <v>0</v>
          </cell>
        </row>
        <row r="5210">
          <cell r="F5210">
            <v>542</v>
          </cell>
          <cell r="G5210" t="str">
            <v>Рудна богатства</v>
          </cell>
          <cell r="J5210">
            <v>0</v>
          </cell>
        </row>
        <row r="5211">
          <cell r="F5211">
            <v>543</v>
          </cell>
          <cell r="G5211" t="str">
            <v>Шуме и воде</v>
          </cell>
          <cell r="J5211">
            <v>0</v>
          </cell>
        </row>
        <row r="5212">
          <cell r="F5212">
            <v>551</v>
          </cell>
          <cell r="G5212" t="str">
            <v>Нефинансијска имовина која се финансира из средстава за реализацију националног инвестиционог плана</v>
          </cell>
          <cell r="J5212">
            <v>0</v>
          </cell>
        </row>
        <row r="5213">
          <cell r="F5213">
            <v>611</v>
          </cell>
          <cell r="G5213" t="str">
            <v>Отплата главнице домаћим кредиторима</v>
          </cell>
          <cell r="J5213">
            <v>0</v>
          </cell>
        </row>
        <row r="5214">
          <cell r="F5214">
            <v>620</v>
          </cell>
          <cell r="G5214" t="str">
            <v>Набавка финансијске имовине</v>
          </cell>
          <cell r="J5214">
            <v>0</v>
          </cell>
        </row>
        <row r="5215">
          <cell r="G5215" t="str">
            <v>Извори финансирања за функцију 473:</v>
          </cell>
        </row>
        <row r="5216">
          <cell r="F5216" t="str">
            <v>01</v>
          </cell>
          <cell r="G5216" t="str">
            <v>Приходи из буџета</v>
          </cell>
          <cell r="H5216">
            <v>0</v>
          </cell>
          <cell r="J5216">
            <v>0</v>
          </cell>
        </row>
        <row r="5217">
          <cell r="F5217" t="str">
            <v>02</v>
          </cell>
          <cell r="G5217" t="str">
            <v>Трансфери између корисника на истом нивоу</v>
          </cell>
          <cell r="J5217">
            <v>0</v>
          </cell>
        </row>
        <row r="5218">
          <cell r="F5218" t="str">
            <v>03</v>
          </cell>
          <cell r="G5218" t="str">
            <v>Социјални доприноси</v>
          </cell>
          <cell r="J5218">
            <v>0</v>
          </cell>
        </row>
        <row r="5219">
          <cell r="F5219" t="str">
            <v>04</v>
          </cell>
          <cell r="G5219" t="str">
            <v>Сопствени приходи буџетских корисника</v>
          </cell>
          <cell r="J5219">
            <v>0</v>
          </cell>
        </row>
        <row r="5220">
          <cell r="F5220" t="str">
            <v>05</v>
          </cell>
          <cell r="G5220" t="str">
            <v>Донације од иностраних земаља</v>
          </cell>
          <cell r="J5220">
            <v>0</v>
          </cell>
        </row>
        <row r="5221">
          <cell r="F5221" t="str">
            <v>06</v>
          </cell>
          <cell r="G5221" t="str">
            <v>Донације од међународних организација</v>
          </cell>
          <cell r="J5221">
            <v>0</v>
          </cell>
        </row>
        <row r="5222">
          <cell r="F5222" t="str">
            <v>07</v>
          </cell>
          <cell r="G5222" t="str">
            <v>Донације од осталих нивоа власти</v>
          </cell>
          <cell r="J5222">
            <v>0</v>
          </cell>
        </row>
        <row r="5223">
          <cell r="F5223" t="str">
            <v>08</v>
          </cell>
          <cell r="G5223" t="str">
            <v>Донације од невладиних организација и појединаца</v>
          </cell>
          <cell r="J5223">
            <v>0</v>
          </cell>
        </row>
        <row r="5224">
          <cell r="F5224" t="str">
            <v>09</v>
          </cell>
          <cell r="G5224" t="str">
            <v>Примања од продаје нефинансијске имовине</v>
          </cell>
          <cell r="J5224">
            <v>0</v>
          </cell>
        </row>
        <row r="5225">
          <cell r="F5225" t="str">
            <v>10</v>
          </cell>
          <cell r="G5225" t="str">
            <v>Примања од домаћих задуживања</v>
          </cell>
          <cell r="J5225">
            <v>0</v>
          </cell>
        </row>
        <row r="5226">
          <cell r="F5226" t="str">
            <v>11</v>
          </cell>
          <cell r="G5226" t="str">
            <v>Примања од иностраних задуживања</v>
          </cell>
          <cell r="J5226">
            <v>0</v>
          </cell>
        </row>
        <row r="5227">
          <cell r="F5227" t="str">
            <v>12</v>
          </cell>
          <cell r="G5227" t="str">
            <v>Примања од отплате датих кредита и продаје финансијске имовине</v>
          </cell>
          <cell r="J5227">
            <v>0</v>
          </cell>
        </row>
        <row r="5228">
          <cell r="F5228" t="str">
            <v>13</v>
          </cell>
          <cell r="G5228" t="str">
            <v>Нераспоређени вишак прихода из ранијих година</v>
          </cell>
          <cell r="J5228">
            <v>0</v>
          </cell>
        </row>
        <row r="5229">
          <cell r="F5229" t="str">
            <v>14</v>
          </cell>
          <cell r="G5229" t="str">
            <v>Неутрошена средства од приватизације из претходних година</v>
          </cell>
          <cell r="J5229">
            <v>0</v>
          </cell>
        </row>
        <row r="5230">
          <cell r="F5230" t="str">
            <v>15</v>
          </cell>
          <cell r="G5230" t="str">
            <v>Неутрошена средства донација из претходних година</v>
          </cell>
          <cell r="J5230">
            <v>0</v>
          </cell>
        </row>
        <row r="5231">
          <cell r="F5231" t="str">
            <v>16</v>
          </cell>
          <cell r="G5231" t="str">
            <v>Родитељски динар за ваннаставне активности</v>
          </cell>
          <cell r="J5231">
            <v>0</v>
          </cell>
        </row>
        <row r="5232">
          <cell r="G5232" t="str">
            <v>Функција 473:</v>
          </cell>
          <cell r="H5232">
            <v>0</v>
          </cell>
          <cell r="I5232">
            <v>0</v>
          </cell>
          <cell r="J5232">
            <v>0</v>
          </cell>
        </row>
        <row r="5233">
          <cell r="G5233" t="str">
            <v>Извори финансирања за Програмску активност 1502-0002:</v>
          </cell>
        </row>
        <row r="5234">
          <cell r="F5234" t="str">
            <v>01</v>
          </cell>
          <cell r="G5234" t="str">
            <v>Приходи из буџета</v>
          </cell>
          <cell r="H5234">
            <v>0</v>
          </cell>
          <cell r="J5234">
            <v>0</v>
          </cell>
        </row>
        <row r="5235">
          <cell r="F5235" t="str">
            <v>02</v>
          </cell>
          <cell r="G5235" t="str">
            <v>Трансфери између корисника на истом нивоу</v>
          </cell>
          <cell r="J5235">
            <v>0</v>
          </cell>
        </row>
        <row r="5236">
          <cell r="F5236" t="str">
            <v>03</v>
          </cell>
          <cell r="G5236" t="str">
            <v>Социјални доприноси</v>
          </cell>
          <cell r="J5236">
            <v>0</v>
          </cell>
        </row>
        <row r="5237">
          <cell r="F5237" t="str">
            <v>04</v>
          </cell>
          <cell r="G5237" t="str">
            <v>Сопствени приходи буџетских корисника</v>
          </cell>
          <cell r="J5237">
            <v>0</v>
          </cell>
        </row>
        <row r="5238">
          <cell r="F5238" t="str">
            <v>05</v>
          </cell>
          <cell r="G5238" t="str">
            <v>Донације од иностраних земаља</v>
          </cell>
          <cell r="J5238">
            <v>0</v>
          </cell>
        </row>
        <row r="5239">
          <cell r="F5239" t="str">
            <v>06</v>
          </cell>
          <cell r="G5239" t="str">
            <v>Донације од међународних организација</v>
          </cell>
          <cell r="J5239">
            <v>0</v>
          </cell>
        </row>
        <row r="5240">
          <cell r="F5240" t="str">
            <v>07</v>
          </cell>
          <cell r="G5240" t="str">
            <v>Донације од осталих нивоа власти</v>
          </cell>
          <cell r="J5240">
            <v>0</v>
          </cell>
        </row>
        <row r="5241">
          <cell r="F5241" t="str">
            <v>08</v>
          </cell>
          <cell r="G5241" t="str">
            <v>Донације од невладиних организација и појединаца</v>
          </cell>
          <cell r="J5241">
            <v>0</v>
          </cell>
        </row>
        <row r="5242">
          <cell r="F5242" t="str">
            <v>09</v>
          </cell>
          <cell r="G5242" t="str">
            <v>Примања од продаје нефинансијске имовине</v>
          </cell>
          <cell r="J5242">
            <v>0</v>
          </cell>
        </row>
        <row r="5243">
          <cell r="F5243" t="str">
            <v>10</v>
          </cell>
          <cell r="G5243" t="str">
            <v>Примања од домаћих задуживања</v>
          </cell>
          <cell r="J5243">
            <v>0</v>
          </cell>
        </row>
        <row r="5244">
          <cell r="F5244" t="str">
            <v>11</v>
          </cell>
          <cell r="G5244" t="str">
            <v>Примања од иностраних задуживања</v>
          </cell>
          <cell r="J5244">
            <v>0</v>
          </cell>
        </row>
        <row r="5245">
          <cell r="F5245" t="str">
            <v>12</v>
          </cell>
          <cell r="G5245" t="str">
            <v>Примања од отплате датих кредита и продаје финансијске имовине</v>
          </cell>
          <cell r="J5245">
            <v>0</v>
          </cell>
        </row>
        <row r="5246">
          <cell r="F5246" t="str">
            <v>13</v>
          </cell>
          <cell r="G5246" t="str">
            <v>Нераспоређени вишак прихода из ранијих година</v>
          </cell>
          <cell r="J5246">
            <v>0</v>
          </cell>
        </row>
        <row r="5247">
          <cell r="F5247" t="str">
            <v>14</v>
          </cell>
          <cell r="G5247" t="str">
            <v>Неутрошена средства од приватизације из претходних година</v>
          </cell>
          <cell r="J5247">
            <v>0</v>
          </cell>
        </row>
        <row r="5248">
          <cell r="F5248" t="str">
            <v>15</v>
          </cell>
          <cell r="G5248" t="str">
            <v>Неутрошена средства донација из претходних година</v>
          </cell>
          <cell r="J5248">
            <v>0</v>
          </cell>
        </row>
        <row r="5249">
          <cell r="F5249" t="str">
            <v>16</v>
          </cell>
          <cell r="G5249" t="str">
            <v>Родитељски динар за ваннаставне активности</v>
          </cell>
          <cell r="J5249">
            <v>0</v>
          </cell>
        </row>
        <row r="5250">
          <cell r="G5250" t="str">
            <v>Свега за Програмску активност 1502-0002:</v>
          </cell>
          <cell r="H5250">
            <v>0</v>
          </cell>
          <cell r="I5250">
            <v>0</v>
          </cell>
          <cell r="J5250">
            <v>0</v>
          </cell>
        </row>
        <row r="5252">
          <cell r="C5252" t="str">
            <v>1502-П6</v>
          </cell>
          <cell r="G5252" t="str">
            <v>Постављање Ски лифта "Суво Рудиште"</v>
          </cell>
        </row>
        <row r="5253">
          <cell r="D5253">
            <v>473</v>
          </cell>
          <cell r="G5253" t="str">
            <v>Туризам</v>
          </cell>
        </row>
        <row r="5254">
          <cell r="F5254">
            <v>411</v>
          </cell>
          <cell r="G5254" t="str">
            <v>Плате, додаци и накнаде запослених (зараде)</v>
          </cell>
          <cell r="J5254">
            <v>0</v>
          </cell>
        </row>
        <row r="5255">
          <cell r="F5255">
            <v>412</v>
          </cell>
          <cell r="G5255" t="str">
            <v>Социјални доприноси на терет послодавца</v>
          </cell>
          <cell r="J5255">
            <v>0</v>
          </cell>
        </row>
        <row r="5256">
          <cell r="F5256">
            <v>413</v>
          </cell>
          <cell r="G5256" t="str">
            <v>Накнаде у натури</v>
          </cell>
          <cell r="J5256">
            <v>0</v>
          </cell>
        </row>
        <row r="5257">
          <cell r="F5257">
            <v>414</v>
          </cell>
          <cell r="G5257" t="str">
            <v>Социјална давања запосленима</v>
          </cell>
          <cell r="J5257">
            <v>0</v>
          </cell>
        </row>
        <row r="5258">
          <cell r="F5258">
            <v>415</v>
          </cell>
          <cell r="G5258" t="str">
            <v>Накнаде трошкова за запослене</v>
          </cell>
          <cell r="J5258">
            <v>0</v>
          </cell>
        </row>
        <row r="5259">
          <cell r="F5259">
            <v>416</v>
          </cell>
          <cell r="G5259" t="str">
            <v>Награде запосленима и остали посебни расходи</v>
          </cell>
          <cell r="J5259">
            <v>0</v>
          </cell>
        </row>
        <row r="5260">
          <cell r="F5260">
            <v>417</v>
          </cell>
          <cell r="G5260" t="str">
            <v>Посланички додатак</v>
          </cell>
          <cell r="J5260">
            <v>0</v>
          </cell>
        </row>
        <row r="5261">
          <cell r="F5261">
            <v>418</v>
          </cell>
          <cell r="G5261" t="str">
            <v>Судијски додатак.</v>
          </cell>
          <cell r="J5261">
            <v>0</v>
          </cell>
        </row>
        <row r="5262">
          <cell r="F5262">
            <v>421</v>
          </cell>
          <cell r="G5262" t="str">
            <v>Стални трошкови</v>
          </cell>
          <cell r="J5262">
            <v>0</v>
          </cell>
        </row>
        <row r="5263">
          <cell r="F5263">
            <v>422</v>
          </cell>
          <cell r="G5263" t="str">
            <v>Трошкови путовања</v>
          </cell>
          <cell r="J5263">
            <v>0</v>
          </cell>
        </row>
        <row r="5264">
          <cell r="F5264">
            <v>423</v>
          </cell>
          <cell r="G5264" t="str">
            <v>Услуге по уговору</v>
          </cell>
          <cell r="J5264">
            <v>0</v>
          </cell>
        </row>
        <row r="5265">
          <cell r="F5265">
            <v>424</v>
          </cell>
          <cell r="G5265" t="str">
            <v>Специјализоване услуге</v>
          </cell>
          <cell r="J5265">
            <v>0</v>
          </cell>
        </row>
        <row r="5266">
          <cell r="F5266">
            <v>425</v>
          </cell>
          <cell r="G5266" t="str">
            <v>Текуће поправке и одржавање</v>
          </cell>
          <cell r="J5266">
            <v>0</v>
          </cell>
        </row>
        <row r="5267">
          <cell r="F5267">
            <v>426</v>
          </cell>
          <cell r="G5267" t="str">
            <v>Материјал</v>
          </cell>
          <cell r="J5267">
            <v>0</v>
          </cell>
        </row>
        <row r="5268">
          <cell r="F5268">
            <v>431</v>
          </cell>
          <cell r="G5268" t="str">
            <v>Амортизација некретнина и опреме</v>
          </cell>
          <cell r="J5268">
            <v>0</v>
          </cell>
        </row>
        <row r="5269">
          <cell r="F5269">
            <v>432</v>
          </cell>
          <cell r="G5269" t="str">
            <v>Амортизација култивисане имовине</v>
          </cell>
          <cell r="J5269">
            <v>0</v>
          </cell>
        </row>
        <row r="5270">
          <cell r="F5270">
            <v>433</v>
          </cell>
          <cell r="G5270" t="str">
            <v>Употреба драгоцености</v>
          </cell>
          <cell r="J5270">
            <v>0</v>
          </cell>
        </row>
        <row r="5271">
          <cell r="F5271">
            <v>434</v>
          </cell>
          <cell r="G5271" t="str">
            <v>Употреба природне имовине</v>
          </cell>
          <cell r="J5271">
            <v>0</v>
          </cell>
        </row>
        <row r="5272">
          <cell r="F5272">
            <v>435</v>
          </cell>
          <cell r="G5272" t="str">
            <v>Амортизација нематеријалне имовине</v>
          </cell>
          <cell r="J5272">
            <v>0</v>
          </cell>
        </row>
        <row r="5273">
          <cell r="F5273">
            <v>441</v>
          </cell>
          <cell r="G5273" t="str">
            <v>Отплата домаћих камата</v>
          </cell>
          <cell r="J5273">
            <v>0</v>
          </cell>
        </row>
        <row r="5274">
          <cell r="F5274">
            <v>442</v>
          </cell>
          <cell r="G5274" t="str">
            <v>Отплата страних камата</v>
          </cell>
          <cell r="J5274">
            <v>0</v>
          </cell>
        </row>
        <row r="5275">
          <cell r="F5275">
            <v>443</v>
          </cell>
          <cell r="G5275" t="str">
            <v>Отплата камата по гаранцијама</v>
          </cell>
          <cell r="J5275">
            <v>0</v>
          </cell>
        </row>
        <row r="5276">
          <cell r="F5276">
            <v>444</v>
          </cell>
          <cell r="G5276" t="str">
            <v>Пратећи трошкови задуживања</v>
          </cell>
          <cell r="J5276">
            <v>0</v>
          </cell>
        </row>
        <row r="5277">
          <cell r="F5277">
            <v>4511</v>
          </cell>
          <cell r="G527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277">
            <v>0</v>
          </cell>
        </row>
        <row r="5278">
          <cell r="F5278">
            <v>4512</v>
          </cell>
          <cell r="G527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278">
            <v>0</v>
          </cell>
        </row>
        <row r="5279">
          <cell r="F5279">
            <v>452</v>
          </cell>
          <cell r="G5279" t="str">
            <v>Субвенције приватним финансијским институцијама</v>
          </cell>
          <cell r="J5279">
            <v>0</v>
          </cell>
        </row>
        <row r="5280">
          <cell r="F5280">
            <v>453</v>
          </cell>
          <cell r="G5280" t="str">
            <v>Субвенције јавним финансијским институцијама</v>
          </cell>
          <cell r="J5280">
            <v>0</v>
          </cell>
        </row>
        <row r="5281">
          <cell r="F5281">
            <v>454</v>
          </cell>
          <cell r="G5281" t="str">
            <v>Субвенције приватним предузећима</v>
          </cell>
          <cell r="J5281">
            <v>0</v>
          </cell>
        </row>
        <row r="5282">
          <cell r="F5282">
            <v>461</v>
          </cell>
          <cell r="G5282" t="str">
            <v>Донације страним владама</v>
          </cell>
          <cell r="J5282">
            <v>0</v>
          </cell>
        </row>
        <row r="5283">
          <cell r="F5283">
            <v>462</v>
          </cell>
          <cell r="G5283" t="str">
            <v>Донације и дотације међународним организацијама</v>
          </cell>
          <cell r="J5283">
            <v>0</v>
          </cell>
        </row>
        <row r="5284">
          <cell r="F5284">
            <v>4631</v>
          </cell>
          <cell r="G5284" t="str">
            <v>Текући трансфери осталим нивоима власти</v>
          </cell>
          <cell r="J5284">
            <v>0</v>
          </cell>
        </row>
        <row r="5285">
          <cell r="F5285">
            <v>4632</v>
          </cell>
          <cell r="G5285" t="str">
            <v>Капитални трансфери осталим нивоима власти</v>
          </cell>
          <cell r="J5285">
            <v>0</v>
          </cell>
        </row>
        <row r="5286">
          <cell r="F5286">
            <v>464</v>
          </cell>
          <cell r="G5286" t="str">
            <v>Дотације организацијама обавезног социјалног осигурања</v>
          </cell>
          <cell r="J5286">
            <v>0</v>
          </cell>
        </row>
        <row r="5287">
          <cell r="F5287">
            <v>465</v>
          </cell>
          <cell r="G5287" t="str">
            <v>Остале донације, дотације и трансфери</v>
          </cell>
          <cell r="J5287">
            <v>0</v>
          </cell>
        </row>
        <row r="5288">
          <cell r="F5288">
            <v>472</v>
          </cell>
          <cell r="G5288" t="str">
            <v>Накнаде за социјалну заштиту из буџета</v>
          </cell>
          <cell r="J5288">
            <v>0</v>
          </cell>
        </row>
        <row r="5289">
          <cell r="F5289">
            <v>481</v>
          </cell>
          <cell r="G5289" t="str">
            <v>Дотације невладиним организацијама</v>
          </cell>
          <cell r="J5289">
            <v>0</v>
          </cell>
        </row>
        <row r="5290">
          <cell r="F5290">
            <v>482</v>
          </cell>
          <cell r="G5290" t="str">
            <v>Порези, обавезне таксе, казне и пенали</v>
          </cell>
          <cell r="J5290">
            <v>0</v>
          </cell>
        </row>
        <row r="5291">
          <cell r="F5291">
            <v>483</v>
          </cell>
          <cell r="G5291" t="str">
            <v>Новчане казне и пенали по решењу судова</v>
          </cell>
          <cell r="J5291">
            <v>0</v>
          </cell>
        </row>
        <row r="5292">
          <cell r="F5292">
            <v>484</v>
          </cell>
          <cell r="G5292" t="str">
            <v>Накнада штете за повреде или штету насталу услед елементарних непогода или других природних узрока</v>
          </cell>
          <cell r="J5292">
            <v>0</v>
          </cell>
        </row>
        <row r="5293">
          <cell r="F5293">
            <v>485</v>
          </cell>
          <cell r="G5293" t="str">
            <v>Накнада штете за повреде или штету нанету од стране државних органа</v>
          </cell>
          <cell r="J5293">
            <v>0</v>
          </cell>
        </row>
        <row r="5294">
          <cell r="F5294">
            <v>489</v>
          </cell>
          <cell r="G5294" t="str">
            <v>Расходи који се финансирају из средстава за реализацију националног инвестиционог плана</v>
          </cell>
          <cell r="J5294">
            <v>0</v>
          </cell>
        </row>
        <row r="5295">
          <cell r="F5295">
            <v>494</v>
          </cell>
          <cell r="G5295" t="str">
            <v>Административни трансфери из буџета - Текући расходи</v>
          </cell>
          <cell r="J5295">
            <v>0</v>
          </cell>
        </row>
        <row r="5296">
          <cell r="F5296">
            <v>495</v>
          </cell>
          <cell r="G5296" t="str">
            <v>Административни трансфери из буџета - Издаци за нефинансијску имовину</v>
          </cell>
          <cell r="J5296">
            <v>0</v>
          </cell>
        </row>
        <row r="5297">
          <cell r="F5297">
            <v>496</v>
          </cell>
          <cell r="G5297" t="str">
            <v>Административни трансфери из буџета - Издаци за отплату главнице и набавку финансијске имовине</v>
          </cell>
          <cell r="J5297">
            <v>0</v>
          </cell>
        </row>
        <row r="5298">
          <cell r="F5298">
            <v>499</v>
          </cell>
          <cell r="G5298" t="str">
            <v>Административни трансфери из буџета - Средства резерве</v>
          </cell>
          <cell r="J5298">
            <v>0</v>
          </cell>
        </row>
        <row r="5299">
          <cell r="F5299">
            <v>511</v>
          </cell>
          <cell r="G5299" t="str">
            <v>Зграде и грађевински објекти</v>
          </cell>
          <cell r="J5299">
            <v>0</v>
          </cell>
        </row>
        <row r="5300">
          <cell r="F5300">
            <v>512</v>
          </cell>
          <cell r="G5300" t="str">
            <v>Машине и опрема</v>
          </cell>
          <cell r="J5300">
            <v>0</v>
          </cell>
        </row>
        <row r="5301">
          <cell r="F5301">
            <v>513</v>
          </cell>
          <cell r="G5301" t="str">
            <v>Остале некретнине и опрема</v>
          </cell>
          <cell r="J5301">
            <v>0</v>
          </cell>
        </row>
        <row r="5302">
          <cell r="F5302">
            <v>514</v>
          </cell>
          <cell r="G5302" t="str">
            <v>Култивисана имовина</v>
          </cell>
          <cell r="J5302">
            <v>0</v>
          </cell>
        </row>
        <row r="5303">
          <cell r="F5303">
            <v>515</v>
          </cell>
          <cell r="G5303" t="str">
            <v>Нематеријална имовина</v>
          </cell>
          <cell r="J5303">
            <v>0</v>
          </cell>
        </row>
        <row r="5304">
          <cell r="F5304">
            <v>521</v>
          </cell>
          <cell r="G5304" t="str">
            <v>Робне резерве</v>
          </cell>
          <cell r="J5304">
            <v>0</v>
          </cell>
        </row>
        <row r="5305">
          <cell r="F5305">
            <v>522</v>
          </cell>
          <cell r="G5305" t="str">
            <v>Залихе производње</v>
          </cell>
          <cell r="J5305">
            <v>0</v>
          </cell>
        </row>
        <row r="5306">
          <cell r="F5306">
            <v>523</v>
          </cell>
          <cell r="G5306" t="str">
            <v>Залихе робе за даљу продају</v>
          </cell>
          <cell r="J5306">
            <v>0</v>
          </cell>
        </row>
        <row r="5307">
          <cell r="F5307">
            <v>531</v>
          </cell>
          <cell r="G5307" t="str">
            <v>Драгоцености</v>
          </cell>
          <cell r="J5307">
            <v>0</v>
          </cell>
        </row>
        <row r="5308">
          <cell r="F5308">
            <v>541</v>
          </cell>
          <cell r="G5308" t="str">
            <v>Земљиште</v>
          </cell>
          <cell r="J5308">
            <v>0</v>
          </cell>
        </row>
        <row r="5309">
          <cell r="F5309">
            <v>542</v>
          </cell>
          <cell r="G5309" t="str">
            <v>Рудна богатства</v>
          </cell>
          <cell r="J5309">
            <v>0</v>
          </cell>
        </row>
        <row r="5310">
          <cell r="F5310">
            <v>543</v>
          </cell>
          <cell r="G5310" t="str">
            <v>Шуме и воде</v>
          </cell>
          <cell r="J5310">
            <v>0</v>
          </cell>
        </row>
        <row r="5311">
          <cell r="F5311">
            <v>551</v>
          </cell>
          <cell r="G5311" t="str">
            <v>Нефинансијска имовина која се финансира из средстава за реализацију националног инвестиционог плана</v>
          </cell>
          <cell r="J5311">
            <v>0</v>
          </cell>
        </row>
        <row r="5312">
          <cell r="F5312">
            <v>611</v>
          </cell>
          <cell r="G5312" t="str">
            <v>Отплата главнице домаћим кредиторима</v>
          </cell>
          <cell r="J5312">
            <v>0</v>
          </cell>
        </row>
        <row r="5313">
          <cell r="F5313">
            <v>620</v>
          </cell>
          <cell r="G5313" t="str">
            <v>Набавка финансијске имовине</v>
          </cell>
          <cell r="J5313">
            <v>0</v>
          </cell>
        </row>
        <row r="5314">
          <cell r="G5314" t="str">
            <v>Извори финансирања за функцију 473:</v>
          </cell>
        </row>
        <row r="5315">
          <cell r="F5315" t="str">
            <v>01</v>
          </cell>
          <cell r="G5315" t="str">
            <v>Приходи из буџета</v>
          </cell>
          <cell r="H5315">
            <v>0</v>
          </cell>
          <cell r="J5315">
            <v>0</v>
          </cell>
        </row>
        <row r="5316">
          <cell r="F5316" t="str">
            <v>02</v>
          </cell>
          <cell r="G5316" t="str">
            <v>Трансфери између корисника на истом нивоу</v>
          </cell>
          <cell r="J5316">
            <v>0</v>
          </cell>
        </row>
        <row r="5317">
          <cell r="F5317" t="str">
            <v>03</v>
          </cell>
          <cell r="G5317" t="str">
            <v>Социјални доприноси</v>
          </cell>
          <cell r="J5317">
            <v>0</v>
          </cell>
        </row>
        <row r="5318">
          <cell r="F5318" t="str">
            <v>04</v>
          </cell>
          <cell r="G5318" t="str">
            <v>Сопствени приходи буџетских корисника</v>
          </cell>
          <cell r="J5318">
            <v>0</v>
          </cell>
        </row>
        <row r="5319">
          <cell r="F5319" t="str">
            <v>05</v>
          </cell>
          <cell r="G5319" t="str">
            <v>Донације од иностраних земаља</v>
          </cell>
          <cell r="J5319">
            <v>0</v>
          </cell>
        </row>
        <row r="5320">
          <cell r="F5320" t="str">
            <v>06</v>
          </cell>
          <cell r="G5320" t="str">
            <v>Донације од међународних организација</v>
          </cell>
          <cell r="J5320">
            <v>0</v>
          </cell>
        </row>
        <row r="5321">
          <cell r="F5321" t="str">
            <v>07</v>
          </cell>
          <cell r="G5321" t="str">
            <v>Донације од осталих нивоа власти</v>
          </cell>
          <cell r="J5321">
            <v>0</v>
          </cell>
        </row>
        <row r="5322">
          <cell r="F5322" t="str">
            <v>08</v>
          </cell>
          <cell r="G5322" t="str">
            <v>Донације од невладиних организација и појединаца</v>
          </cell>
          <cell r="J5322">
            <v>0</v>
          </cell>
        </row>
        <row r="5323">
          <cell r="F5323" t="str">
            <v>09</v>
          </cell>
          <cell r="G5323" t="str">
            <v>Примања од продаје нефинансијске имовине</v>
          </cell>
          <cell r="J5323">
            <v>0</v>
          </cell>
        </row>
        <row r="5324">
          <cell r="F5324" t="str">
            <v>10</v>
          </cell>
          <cell r="G5324" t="str">
            <v>Примања од домаћих задуживања</v>
          </cell>
          <cell r="J5324">
            <v>0</v>
          </cell>
        </row>
        <row r="5325">
          <cell r="F5325" t="str">
            <v>11</v>
          </cell>
          <cell r="G5325" t="str">
            <v>Примања од иностраних задуживања</v>
          </cell>
          <cell r="J5325">
            <v>0</v>
          </cell>
        </row>
        <row r="5326">
          <cell r="F5326" t="str">
            <v>12</v>
          </cell>
          <cell r="G5326" t="str">
            <v>Примања од отплате датих кредита и продаје финансијске имовине</v>
          </cell>
          <cell r="J5326">
            <v>0</v>
          </cell>
        </row>
        <row r="5327">
          <cell r="F5327" t="str">
            <v>13</v>
          </cell>
          <cell r="G5327" t="str">
            <v>Нераспоређени вишак прихода из ранијих година</v>
          </cell>
          <cell r="J5327">
            <v>0</v>
          </cell>
        </row>
        <row r="5328">
          <cell r="F5328" t="str">
            <v>14</v>
          </cell>
          <cell r="G5328" t="str">
            <v>Неутрошена средства од приватизације из претходних година</v>
          </cell>
          <cell r="J5328">
            <v>0</v>
          </cell>
        </row>
        <row r="5329">
          <cell r="F5329" t="str">
            <v>15</v>
          </cell>
          <cell r="G5329" t="str">
            <v>Неутрошена средства донација из претходних година</v>
          </cell>
          <cell r="J5329">
            <v>0</v>
          </cell>
        </row>
        <row r="5330">
          <cell r="F5330" t="str">
            <v>16</v>
          </cell>
          <cell r="G5330" t="str">
            <v>Родитељски динар за ваннаставне активности</v>
          </cell>
          <cell r="J5330">
            <v>0</v>
          </cell>
        </row>
        <row r="5331">
          <cell r="G5331" t="str">
            <v>Функција 473:</v>
          </cell>
          <cell r="H5331">
            <v>0</v>
          </cell>
          <cell r="I5331">
            <v>0</v>
          </cell>
          <cell r="J5331">
            <v>0</v>
          </cell>
        </row>
        <row r="5332">
          <cell r="G5332" t="str">
            <v>Извори финансирања за Пројекат 1502-П4:</v>
          </cell>
        </row>
        <row r="5333">
          <cell r="F5333" t="str">
            <v>01</v>
          </cell>
          <cell r="G5333" t="str">
            <v>Приходи из буџета</v>
          </cell>
          <cell r="H5333">
            <v>0</v>
          </cell>
          <cell r="J5333">
            <v>0</v>
          </cell>
        </row>
        <row r="5334">
          <cell r="F5334" t="str">
            <v>02</v>
          </cell>
          <cell r="G5334" t="str">
            <v>Трансфери између корисника на истом нивоу</v>
          </cell>
          <cell r="J5334">
            <v>0</v>
          </cell>
        </row>
        <row r="5335">
          <cell r="F5335" t="str">
            <v>03</v>
          </cell>
          <cell r="G5335" t="str">
            <v>Социјални доприноси</v>
          </cell>
          <cell r="J5335">
            <v>0</v>
          </cell>
        </row>
        <row r="5336">
          <cell r="F5336" t="str">
            <v>04</v>
          </cell>
          <cell r="G5336" t="str">
            <v>Сопствени приходи буџетских корисника</v>
          </cell>
          <cell r="J5336">
            <v>0</v>
          </cell>
        </row>
        <row r="5337">
          <cell r="F5337" t="str">
            <v>05</v>
          </cell>
          <cell r="G5337" t="str">
            <v>Донације од иностраних земаља</v>
          </cell>
          <cell r="J5337">
            <v>0</v>
          </cell>
        </row>
        <row r="5338">
          <cell r="F5338" t="str">
            <v>06</v>
          </cell>
          <cell r="G5338" t="str">
            <v>Донације од међународних организација</v>
          </cell>
          <cell r="J5338">
            <v>0</v>
          </cell>
        </row>
        <row r="5339">
          <cell r="F5339" t="str">
            <v>07</v>
          </cell>
          <cell r="G5339" t="str">
            <v>Донације од осталих нивоа власти</v>
          </cell>
          <cell r="J5339">
            <v>0</v>
          </cell>
        </row>
        <row r="5340">
          <cell r="F5340" t="str">
            <v>08</v>
          </cell>
          <cell r="G5340" t="str">
            <v>Донације од невладиних организација и појединаца</v>
          </cell>
          <cell r="J5340">
            <v>0</v>
          </cell>
        </row>
        <row r="5341">
          <cell r="F5341" t="str">
            <v>09</v>
          </cell>
          <cell r="G5341" t="str">
            <v>Примања од продаје нефинансијске имовине</v>
          </cell>
          <cell r="J5341">
            <v>0</v>
          </cell>
        </row>
        <row r="5342">
          <cell r="F5342" t="str">
            <v>10</v>
          </cell>
          <cell r="G5342" t="str">
            <v>Примања од домаћих задуживања</v>
          </cell>
          <cell r="J5342">
            <v>0</v>
          </cell>
        </row>
        <row r="5343">
          <cell r="F5343" t="str">
            <v>11</v>
          </cell>
          <cell r="G5343" t="str">
            <v>Примања од иностраних задуживања</v>
          </cell>
          <cell r="J5343">
            <v>0</v>
          </cell>
        </row>
        <row r="5344">
          <cell r="F5344" t="str">
            <v>12</v>
          </cell>
          <cell r="G5344" t="str">
            <v>Примања од отплате датих кредита и продаје финансијске имовине</v>
          </cell>
          <cell r="J5344">
            <v>0</v>
          </cell>
        </row>
        <row r="5345">
          <cell r="F5345" t="str">
            <v>13</v>
          </cell>
          <cell r="G5345" t="str">
            <v>Нераспоређени вишак прихода из ранијих година</v>
          </cell>
          <cell r="J5345">
            <v>0</v>
          </cell>
        </row>
        <row r="5346">
          <cell r="F5346" t="str">
            <v>14</v>
          </cell>
          <cell r="G5346" t="str">
            <v>Неутрошена средства од приватизације из претходних година</v>
          </cell>
          <cell r="J5346">
            <v>0</v>
          </cell>
        </row>
        <row r="5347">
          <cell r="F5347" t="str">
            <v>15</v>
          </cell>
          <cell r="G5347" t="str">
            <v>Неутрошена средства донација из претходних година</v>
          </cell>
          <cell r="J5347">
            <v>0</v>
          </cell>
        </row>
        <row r="5348">
          <cell r="F5348" t="str">
            <v>16</v>
          </cell>
          <cell r="G5348" t="str">
            <v>Родитељски динар за ваннаставне активности</v>
          </cell>
          <cell r="J5348">
            <v>0</v>
          </cell>
        </row>
        <row r="5349">
          <cell r="G5349" t="str">
            <v>Свега за Пројекат 1502-П4:</v>
          </cell>
          <cell r="H5349">
            <v>0</v>
          </cell>
          <cell r="I5349">
            <v>0</v>
          </cell>
          <cell r="J5349">
            <v>0</v>
          </cell>
        </row>
        <row r="5351">
          <cell r="G5351" t="str">
            <v>Извори финансирања за Програм 4:</v>
          </cell>
        </row>
        <row r="5352">
          <cell r="F5352" t="str">
            <v>01</v>
          </cell>
          <cell r="G5352" t="str">
            <v>Приходи из буџета</v>
          </cell>
          <cell r="H5352">
            <v>0</v>
          </cell>
          <cell r="J5352">
            <v>0</v>
          </cell>
        </row>
        <row r="5353">
          <cell r="F5353" t="str">
            <v>02</v>
          </cell>
          <cell r="G5353" t="str">
            <v>Трансфери између корисника на истом нивоу</v>
          </cell>
          <cell r="J5353">
            <v>0</v>
          </cell>
        </row>
        <row r="5354">
          <cell r="F5354" t="str">
            <v>03</v>
          </cell>
          <cell r="G5354" t="str">
            <v>Социјални доприноси</v>
          </cell>
          <cell r="J5354">
            <v>0</v>
          </cell>
        </row>
        <row r="5355">
          <cell r="F5355" t="str">
            <v>04</v>
          </cell>
          <cell r="G5355" t="str">
            <v>Сопствени приходи буџетских корисника</v>
          </cell>
          <cell r="J5355">
            <v>0</v>
          </cell>
        </row>
        <row r="5356">
          <cell r="F5356" t="str">
            <v>05</v>
          </cell>
          <cell r="G5356" t="str">
            <v>Донације од иностраних земаља</v>
          </cell>
          <cell r="J5356">
            <v>0</v>
          </cell>
        </row>
        <row r="5357">
          <cell r="F5357" t="str">
            <v>06</v>
          </cell>
          <cell r="G5357" t="str">
            <v>Донације од међународних организација</v>
          </cell>
          <cell r="J5357">
            <v>0</v>
          </cell>
        </row>
        <row r="5358">
          <cell r="F5358" t="str">
            <v>07</v>
          </cell>
          <cell r="G5358" t="str">
            <v>Донације од осталих нивоа власти</v>
          </cell>
          <cell r="J5358">
            <v>0</v>
          </cell>
        </row>
        <row r="5359">
          <cell r="F5359" t="str">
            <v>08</v>
          </cell>
          <cell r="G5359" t="str">
            <v>Донације од невладиних организација и појединаца</v>
          </cell>
          <cell r="J5359">
            <v>0</v>
          </cell>
        </row>
        <row r="5360">
          <cell r="F5360" t="str">
            <v>09</v>
          </cell>
          <cell r="G5360" t="str">
            <v>Примања од продаје нефинансијске имовине</v>
          </cell>
          <cell r="J5360">
            <v>0</v>
          </cell>
        </row>
        <row r="5361">
          <cell r="F5361" t="str">
            <v>10</v>
          </cell>
          <cell r="G5361" t="str">
            <v>Примања од домаћих задуживања</v>
          </cell>
          <cell r="J5361">
            <v>0</v>
          </cell>
        </row>
        <row r="5362">
          <cell r="F5362" t="str">
            <v>11</v>
          </cell>
          <cell r="G5362" t="str">
            <v>Примања од иностраних задуживања</v>
          </cell>
          <cell r="J5362">
            <v>0</v>
          </cell>
        </row>
        <row r="5363">
          <cell r="F5363" t="str">
            <v>12</v>
          </cell>
          <cell r="G5363" t="str">
            <v>Примања од отплате датих кредита и продаје финансијске имовине</v>
          </cell>
          <cell r="J5363">
            <v>0</v>
          </cell>
        </row>
        <row r="5364">
          <cell r="F5364" t="str">
            <v>13</v>
          </cell>
          <cell r="G5364" t="str">
            <v>Нераспоређени вишак прихода из ранијих година</v>
          </cell>
          <cell r="J5364">
            <v>0</v>
          </cell>
        </row>
        <row r="5365">
          <cell r="F5365" t="str">
            <v>14</v>
          </cell>
          <cell r="G5365" t="str">
            <v>Неутрошена средства од приватизације из претходних година</v>
          </cell>
          <cell r="J5365">
            <v>0</v>
          </cell>
        </row>
        <row r="5366">
          <cell r="F5366" t="str">
            <v>15</v>
          </cell>
          <cell r="G5366" t="str">
            <v>Неутрошена средства донација из претходних година</v>
          </cell>
          <cell r="J5366">
            <v>0</v>
          </cell>
        </row>
        <row r="5367">
          <cell r="F5367" t="str">
            <v>16</v>
          </cell>
          <cell r="G5367" t="str">
            <v>Родитељски динар за ваннаставне активности</v>
          </cell>
          <cell r="J5367">
            <v>0</v>
          </cell>
        </row>
        <row r="5368">
          <cell r="G5368" t="str">
            <v>Свега за Програм 4:</v>
          </cell>
          <cell r="H5368">
            <v>0</v>
          </cell>
          <cell r="I5368">
            <v>0</v>
          </cell>
          <cell r="J5368">
            <v>0</v>
          </cell>
        </row>
        <row r="5370">
          <cell r="G5370" t="str">
            <v>Извори финансирања за Главу 6:</v>
          </cell>
        </row>
        <row r="5371">
          <cell r="F5371" t="str">
            <v>01</v>
          </cell>
          <cell r="G5371" t="str">
            <v>Приходи из буџета</v>
          </cell>
          <cell r="H5371">
            <v>0</v>
          </cell>
          <cell r="J5371">
            <v>0</v>
          </cell>
        </row>
        <row r="5372">
          <cell r="F5372" t="str">
            <v>02</v>
          </cell>
          <cell r="G5372" t="str">
            <v>Трансфери између корисника на истом нивоу</v>
          </cell>
          <cell r="J5372">
            <v>0</v>
          </cell>
        </row>
        <row r="5373">
          <cell r="F5373" t="str">
            <v>03</v>
          </cell>
          <cell r="G5373" t="str">
            <v>Социјални доприноси</v>
          </cell>
          <cell r="J5373">
            <v>0</v>
          </cell>
        </row>
        <row r="5374">
          <cell r="F5374" t="str">
            <v>04</v>
          </cell>
          <cell r="G5374" t="str">
            <v>Сопствени приходи буџетских корисника</v>
          </cell>
          <cell r="J5374">
            <v>0</v>
          </cell>
        </row>
        <row r="5375">
          <cell r="F5375" t="str">
            <v>05</v>
          </cell>
          <cell r="G5375" t="str">
            <v>Донације од иностраних земаља</v>
          </cell>
          <cell r="J5375">
            <v>0</v>
          </cell>
        </row>
        <row r="5376">
          <cell r="F5376" t="str">
            <v>06</v>
          </cell>
          <cell r="G5376" t="str">
            <v>Донације од међународних организација</v>
          </cell>
          <cell r="J5376">
            <v>0</v>
          </cell>
        </row>
        <row r="5377">
          <cell r="F5377" t="str">
            <v>07</v>
          </cell>
          <cell r="G5377" t="str">
            <v>Донације од осталих нивоа власти</v>
          </cell>
          <cell r="J5377">
            <v>0</v>
          </cell>
        </row>
        <row r="5378">
          <cell r="F5378" t="str">
            <v>08</v>
          </cell>
          <cell r="G5378" t="str">
            <v>Донације од невладиних организација и појединаца</v>
          </cell>
          <cell r="J5378">
            <v>0</v>
          </cell>
        </row>
        <row r="5379">
          <cell r="F5379" t="str">
            <v>09</v>
          </cell>
          <cell r="G5379" t="str">
            <v>Примања од продаје нефинансијске имовине</v>
          </cell>
          <cell r="J5379">
            <v>0</v>
          </cell>
        </row>
        <row r="5380">
          <cell r="F5380" t="str">
            <v>10</v>
          </cell>
          <cell r="G5380" t="str">
            <v>Примања од домаћих задуживања</v>
          </cell>
          <cell r="J5380">
            <v>0</v>
          </cell>
        </row>
        <row r="5381">
          <cell r="F5381" t="str">
            <v>11</v>
          </cell>
          <cell r="G5381" t="str">
            <v>Примања од иностраних задуживања</v>
          </cell>
          <cell r="J5381">
            <v>0</v>
          </cell>
        </row>
        <row r="5382">
          <cell r="F5382" t="str">
            <v>12</v>
          </cell>
          <cell r="G5382" t="str">
            <v>Примања од отплате датих кредита и продаје финансијске имовине</v>
          </cell>
          <cell r="J5382">
            <v>0</v>
          </cell>
        </row>
        <row r="5383">
          <cell r="F5383" t="str">
            <v>13</v>
          </cell>
          <cell r="G5383" t="str">
            <v>Нераспоређени вишак прихода из ранијих година</v>
          </cell>
          <cell r="J5383">
            <v>0</v>
          </cell>
        </row>
        <row r="5384">
          <cell r="F5384" t="str">
            <v>14</v>
          </cell>
          <cell r="G5384" t="str">
            <v>Неутрошена средства од приватизације из претходних година</v>
          </cell>
          <cell r="J5384">
            <v>0</v>
          </cell>
        </row>
        <row r="5385">
          <cell r="F5385" t="str">
            <v>15</v>
          </cell>
          <cell r="G5385" t="str">
            <v>Неутрошена средства донација из претходних година</v>
          </cell>
          <cell r="J5385">
            <v>0</v>
          </cell>
        </row>
        <row r="5386">
          <cell r="F5386" t="str">
            <v>16</v>
          </cell>
          <cell r="G5386" t="str">
            <v>Родитељски динар за ваннаставне активности</v>
          </cell>
          <cell r="J5386">
            <v>0</v>
          </cell>
        </row>
        <row r="5387">
          <cell r="G5387" t="str">
            <v>Свега за Главу 6:</v>
          </cell>
          <cell r="H5387">
            <v>0</v>
          </cell>
          <cell r="I5387">
            <v>0</v>
          </cell>
          <cell r="J5387">
            <v>0</v>
          </cell>
        </row>
        <row r="5390">
          <cell r="G5390" t="str">
            <v>ДИРЕКЦИЈА ЗА РАЗВОЈ И ИЗГРАДЊУ ГРАДА ВРАЊА</v>
          </cell>
        </row>
        <row r="5391">
          <cell r="C5391" t="str">
            <v>1101</v>
          </cell>
          <cell r="G5391" t="str">
            <v>ПРОГРАМ 1: ЛОКАЛНИ РАЗВОЈ И ПРОСТОРНО ПЛАНИРАЊЕ</v>
          </cell>
        </row>
        <row r="5392">
          <cell r="C5392" t="str">
            <v xml:space="preserve">1101-0001  </v>
          </cell>
          <cell r="G5392" t="str">
            <v>Стратешко, просторно и урбанистичко планирање</v>
          </cell>
        </row>
        <row r="5393">
          <cell r="D5393">
            <v>620</v>
          </cell>
          <cell r="G5393" t="str">
            <v>Развој заједнице</v>
          </cell>
        </row>
        <row r="5394">
          <cell r="F5394">
            <v>411</v>
          </cell>
          <cell r="G5394" t="str">
            <v>Плате, додаци и накнаде запослених (зараде)</v>
          </cell>
          <cell r="J5394">
            <v>0</v>
          </cell>
        </row>
        <row r="5395">
          <cell r="F5395">
            <v>412</v>
          </cell>
          <cell r="G5395" t="str">
            <v>Социјални доприноси на терет послодавца</v>
          </cell>
          <cell r="J5395">
            <v>0</v>
          </cell>
        </row>
        <row r="5396">
          <cell r="F5396">
            <v>413</v>
          </cell>
          <cell r="G5396" t="str">
            <v>Накнаде у натури</v>
          </cell>
          <cell r="J5396">
            <v>0</v>
          </cell>
        </row>
        <row r="5397">
          <cell r="F5397">
            <v>414</v>
          </cell>
          <cell r="G5397" t="str">
            <v>Социјална давања запосленима</v>
          </cell>
          <cell r="J5397">
            <v>0</v>
          </cell>
        </row>
        <row r="5398">
          <cell r="F5398">
            <v>415</v>
          </cell>
          <cell r="G5398" t="str">
            <v>Накнаде трошкова за запослене</v>
          </cell>
          <cell r="J5398">
            <v>0</v>
          </cell>
        </row>
        <row r="5399">
          <cell r="F5399">
            <v>416</v>
          </cell>
          <cell r="G5399" t="str">
            <v>Награде запосленима и остали посебни расходи</v>
          </cell>
          <cell r="J5399">
            <v>0</v>
          </cell>
        </row>
        <row r="5400">
          <cell r="F5400">
            <v>417</v>
          </cell>
          <cell r="G5400" t="str">
            <v>Посланички додатак</v>
          </cell>
          <cell r="J5400">
            <v>0</v>
          </cell>
        </row>
        <row r="5401">
          <cell r="F5401">
            <v>418</v>
          </cell>
          <cell r="G5401" t="str">
            <v>Судијски додатак.</v>
          </cell>
          <cell r="J5401">
            <v>0</v>
          </cell>
        </row>
        <row r="5402">
          <cell r="F5402">
            <v>421</v>
          </cell>
          <cell r="G5402" t="str">
            <v>Стални трошкови</v>
          </cell>
          <cell r="J5402">
            <v>0</v>
          </cell>
        </row>
        <row r="5403">
          <cell r="F5403">
            <v>422</v>
          </cell>
          <cell r="G5403" t="str">
            <v>Трошкови путовања</v>
          </cell>
          <cell r="J5403">
            <v>0</v>
          </cell>
        </row>
        <row r="5404">
          <cell r="F5404">
            <v>423</v>
          </cell>
          <cell r="G5404" t="str">
            <v>Услуге по уговору</v>
          </cell>
          <cell r="J5404">
            <v>0</v>
          </cell>
        </row>
        <row r="5405">
          <cell r="F5405">
            <v>424</v>
          </cell>
          <cell r="G5405" t="str">
            <v>Специјализоване услуге</v>
          </cell>
          <cell r="J5405">
            <v>0</v>
          </cell>
        </row>
        <row r="5406">
          <cell r="F5406">
            <v>425</v>
          </cell>
          <cell r="G5406" t="str">
            <v>Текуће поправке и одржавање</v>
          </cell>
          <cell r="J5406">
            <v>0</v>
          </cell>
        </row>
        <row r="5407">
          <cell r="F5407">
            <v>426</v>
          </cell>
          <cell r="G5407" t="str">
            <v>Материјал</v>
          </cell>
          <cell r="J5407">
            <v>0</v>
          </cell>
        </row>
        <row r="5408">
          <cell r="F5408">
            <v>431</v>
          </cell>
          <cell r="G5408" t="str">
            <v>Амортизација некретнина и опреме</v>
          </cell>
          <cell r="J5408">
            <v>0</v>
          </cell>
        </row>
        <row r="5409">
          <cell r="F5409">
            <v>432</v>
          </cell>
          <cell r="G5409" t="str">
            <v>Амортизација култивисане имовине</v>
          </cell>
          <cell r="J5409">
            <v>0</v>
          </cell>
        </row>
        <row r="5410">
          <cell r="F5410">
            <v>433</v>
          </cell>
          <cell r="G5410" t="str">
            <v>Употреба драгоцености</v>
          </cell>
          <cell r="J5410">
            <v>0</v>
          </cell>
        </row>
        <row r="5411">
          <cell r="F5411">
            <v>434</v>
          </cell>
          <cell r="G5411" t="str">
            <v>Употреба природне имовине</v>
          </cell>
          <cell r="J5411">
            <v>0</v>
          </cell>
        </row>
        <row r="5412">
          <cell r="F5412">
            <v>435</v>
          </cell>
          <cell r="G5412" t="str">
            <v>Амортизација нематеријалне имовине</v>
          </cell>
          <cell r="J5412">
            <v>0</v>
          </cell>
        </row>
        <row r="5413">
          <cell r="F5413">
            <v>441</v>
          </cell>
          <cell r="G5413" t="str">
            <v>Отплата домаћих камата</v>
          </cell>
          <cell r="J5413">
            <v>0</v>
          </cell>
        </row>
        <row r="5414">
          <cell r="F5414">
            <v>442</v>
          </cell>
          <cell r="G5414" t="str">
            <v>Отплата страних камата</v>
          </cell>
          <cell r="J5414">
            <v>0</v>
          </cell>
        </row>
        <row r="5415">
          <cell r="F5415">
            <v>443</v>
          </cell>
          <cell r="G5415" t="str">
            <v>Отплата камата по гаранцијама</v>
          </cell>
          <cell r="J5415">
            <v>0</v>
          </cell>
        </row>
        <row r="5416">
          <cell r="F5416">
            <v>444</v>
          </cell>
          <cell r="G5416" t="str">
            <v>Пратећи трошкови задуживања</v>
          </cell>
          <cell r="J5416">
            <v>0</v>
          </cell>
        </row>
        <row r="5417">
          <cell r="F5417">
            <v>4511</v>
          </cell>
          <cell r="G541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417">
            <v>0</v>
          </cell>
        </row>
        <row r="5418">
          <cell r="F5418">
            <v>4512</v>
          </cell>
          <cell r="G541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418">
            <v>0</v>
          </cell>
        </row>
        <row r="5419">
          <cell r="F5419">
            <v>452</v>
          </cell>
          <cell r="G5419" t="str">
            <v>Субвенције приватним финансијским институцијама</v>
          </cell>
          <cell r="J5419">
            <v>0</v>
          </cell>
        </row>
        <row r="5420">
          <cell r="F5420">
            <v>453</v>
          </cell>
          <cell r="G5420" t="str">
            <v>Субвенције јавним финансијским институцијама</v>
          </cell>
          <cell r="J5420">
            <v>0</v>
          </cell>
        </row>
        <row r="5421">
          <cell r="F5421">
            <v>454</v>
          </cell>
          <cell r="G5421" t="str">
            <v>Субвенције приватним предузећима</v>
          </cell>
          <cell r="J5421">
            <v>0</v>
          </cell>
        </row>
        <row r="5422">
          <cell r="F5422">
            <v>461</v>
          </cell>
          <cell r="G5422" t="str">
            <v>Донације страним владама</v>
          </cell>
          <cell r="J5422">
            <v>0</v>
          </cell>
        </row>
        <row r="5423">
          <cell r="F5423">
            <v>462</v>
          </cell>
          <cell r="G5423" t="str">
            <v>Донације и дотације међународним организацијама</v>
          </cell>
          <cell r="J5423">
            <v>0</v>
          </cell>
        </row>
        <row r="5424">
          <cell r="F5424">
            <v>4631</v>
          </cell>
          <cell r="G5424" t="str">
            <v>Текући трансфери осталим нивоима власти</v>
          </cell>
          <cell r="J5424">
            <v>0</v>
          </cell>
        </row>
        <row r="5425">
          <cell r="F5425">
            <v>4632</v>
          </cell>
          <cell r="G5425" t="str">
            <v>Капитални трансфери осталим нивоима власти</v>
          </cell>
          <cell r="J5425">
            <v>0</v>
          </cell>
        </row>
        <row r="5426">
          <cell r="F5426">
            <v>464</v>
          </cell>
          <cell r="G5426" t="str">
            <v>Дотације организацијама обавезног социјалног осигурања</v>
          </cell>
          <cell r="J5426">
            <v>0</v>
          </cell>
        </row>
        <row r="5427">
          <cell r="F5427">
            <v>465</v>
          </cell>
          <cell r="G5427" t="str">
            <v>Остале донације, дотације и трансфери</v>
          </cell>
          <cell r="J5427">
            <v>0</v>
          </cell>
        </row>
        <row r="5428">
          <cell r="F5428">
            <v>472</v>
          </cell>
          <cell r="G5428" t="str">
            <v>Накнаде за социјалну заштиту из буџета</v>
          </cell>
          <cell r="J5428">
            <v>0</v>
          </cell>
        </row>
        <row r="5429">
          <cell r="F5429">
            <v>481</v>
          </cell>
          <cell r="G5429" t="str">
            <v>Дотације невладиним организацијама</v>
          </cell>
          <cell r="J5429">
            <v>0</v>
          </cell>
        </row>
        <row r="5430">
          <cell r="F5430">
            <v>482</v>
          </cell>
          <cell r="G5430" t="str">
            <v>Порези, обавезне таксе, казне и пенали</v>
          </cell>
          <cell r="J5430">
            <v>0</v>
          </cell>
        </row>
        <row r="5431">
          <cell r="F5431">
            <v>483</v>
          </cell>
          <cell r="G5431" t="str">
            <v>Новчане казне и пенали по решењу судова</v>
          </cell>
          <cell r="J5431">
            <v>0</v>
          </cell>
        </row>
        <row r="5432">
          <cell r="F5432">
            <v>484</v>
          </cell>
          <cell r="G5432" t="str">
            <v>Накнада штете за повреде или штету насталу услед елементарних непогода или других природних узрока</v>
          </cell>
          <cell r="J5432">
            <v>0</v>
          </cell>
        </row>
        <row r="5433">
          <cell r="F5433">
            <v>485</v>
          </cell>
          <cell r="G5433" t="str">
            <v>Накнада штете за повреде или штету нанету од стране државних органа</v>
          </cell>
          <cell r="J5433">
            <v>0</v>
          </cell>
        </row>
        <row r="5434">
          <cell r="F5434">
            <v>489</v>
          </cell>
          <cell r="G5434" t="str">
            <v>Расходи који се финансирају из средстава за реализацију националног инвестиционог плана</v>
          </cell>
          <cell r="J5434">
            <v>0</v>
          </cell>
        </row>
        <row r="5435">
          <cell r="F5435">
            <v>494</v>
          </cell>
          <cell r="G5435" t="str">
            <v>Административни трансфери из буџета - Текући расходи</v>
          </cell>
          <cell r="J5435">
            <v>0</v>
          </cell>
        </row>
        <row r="5436">
          <cell r="F5436">
            <v>495</v>
          </cell>
          <cell r="G5436" t="str">
            <v>Административни трансфери из буџета - Издаци за нефинансијску имовину</v>
          </cell>
          <cell r="J5436">
            <v>0</v>
          </cell>
        </row>
        <row r="5437">
          <cell r="F5437">
            <v>496</v>
          </cell>
          <cell r="G5437" t="str">
            <v>Административни трансфери из буџета - Издаци за отплату главнице и набавку финансијске имовине</v>
          </cell>
          <cell r="J5437">
            <v>0</v>
          </cell>
        </row>
        <row r="5438">
          <cell r="F5438">
            <v>499</v>
          </cell>
          <cell r="G5438" t="str">
            <v>Административни трансфери из буџета - Средства резерве</v>
          </cell>
          <cell r="J5438">
            <v>0</v>
          </cell>
        </row>
        <row r="5439">
          <cell r="F5439">
            <v>511</v>
          </cell>
          <cell r="G5439" t="str">
            <v>Зграде и грађевински објекти</v>
          </cell>
          <cell r="J5439">
            <v>0</v>
          </cell>
        </row>
        <row r="5440">
          <cell r="F5440">
            <v>512</v>
          </cell>
          <cell r="G5440" t="str">
            <v>Машине и опрема</v>
          </cell>
          <cell r="J5440">
            <v>0</v>
          </cell>
        </row>
        <row r="5441">
          <cell r="F5441">
            <v>513</v>
          </cell>
          <cell r="G5441" t="str">
            <v>Остале некретнине и опрема</v>
          </cell>
          <cell r="J5441">
            <v>0</v>
          </cell>
        </row>
        <row r="5442">
          <cell r="F5442">
            <v>514</v>
          </cell>
          <cell r="G5442" t="str">
            <v>Култивисана имовина</v>
          </cell>
          <cell r="J5442">
            <v>0</v>
          </cell>
        </row>
        <row r="5443">
          <cell r="F5443">
            <v>515</v>
          </cell>
          <cell r="G5443" t="str">
            <v>Нематеријална имовина</v>
          </cell>
          <cell r="J5443">
            <v>0</v>
          </cell>
        </row>
        <row r="5444">
          <cell r="F5444">
            <v>521</v>
          </cell>
          <cell r="G5444" t="str">
            <v>Робне резерве</v>
          </cell>
          <cell r="J5444">
            <v>0</v>
          </cell>
        </row>
        <row r="5445">
          <cell r="F5445">
            <v>522</v>
          </cell>
          <cell r="G5445" t="str">
            <v>Залихе производње</v>
          </cell>
          <cell r="J5445">
            <v>0</v>
          </cell>
        </row>
        <row r="5446">
          <cell r="F5446">
            <v>523</v>
          </cell>
          <cell r="G5446" t="str">
            <v>Залихе робе за даљу продају</v>
          </cell>
          <cell r="J5446">
            <v>0</v>
          </cell>
        </row>
        <row r="5447">
          <cell r="F5447">
            <v>531</v>
          </cell>
          <cell r="G5447" t="str">
            <v>Драгоцености</v>
          </cell>
          <cell r="J5447">
            <v>0</v>
          </cell>
        </row>
        <row r="5448">
          <cell r="F5448">
            <v>541</v>
          </cell>
          <cell r="G5448" t="str">
            <v>Земљиште</v>
          </cell>
          <cell r="J5448">
            <v>0</v>
          </cell>
        </row>
        <row r="5449">
          <cell r="F5449">
            <v>542</v>
          </cell>
          <cell r="G5449" t="str">
            <v>Рудна богатства</v>
          </cell>
          <cell r="J5449">
            <v>0</v>
          </cell>
        </row>
        <row r="5450">
          <cell r="F5450">
            <v>543</v>
          </cell>
          <cell r="G5450" t="str">
            <v>Шуме и воде</v>
          </cell>
          <cell r="J5450">
            <v>0</v>
          </cell>
        </row>
        <row r="5451">
          <cell r="F5451">
            <v>551</v>
          </cell>
          <cell r="G5451" t="str">
            <v>Нефинансијска имовина која се финансира из средстава за реализацију националног инвестиционог плана</v>
          </cell>
          <cell r="J5451">
            <v>0</v>
          </cell>
        </row>
        <row r="5452">
          <cell r="F5452">
            <v>611</v>
          </cell>
          <cell r="G5452" t="str">
            <v>Отплата главнице домаћим кредиторима</v>
          </cell>
          <cell r="J5452">
            <v>0</v>
          </cell>
        </row>
        <row r="5453">
          <cell r="F5453">
            <v>620</v>
          </cell>
          <cell r="G5453" t="str">
            <v>Набавка финансијске имовине</v>
          </cell>
          <cell r="J5453">
            <v>0</v>
          </cell>
        </row>
        <row r="5454">
          <cell r="G5454" t="str">
            <v>Извори финансирања за функцију 620:</v>
          </cell>
        </row>
        <row r="5455">
          <cell r="F5455" t="str">
            <v>01</v>
          </cell>
          <cell r="G5455" t="str">
            <v>Приходи из буџета</v>
          </cell>
          <cell r="H5455">
            <v>0</v>
          </cell>
          <cell r="J5455">
            <v>0</v>
          </cell>
        </row>
        <row r="5456">
          <cell r="F5456" t="str">
            <v>02</v>
          </cell>
          <cell r="G5456" t="str">
            <v>Трансфери између корисника на истом нивоу</v>
          </cell>
          <cell r="J5456">
            <v>0</v>
          </cell>
        </row>
        <row r="5457">
          <cell r="F5457" t="str">
            <v>03</v>
          </cell>
          <cell r="G5457" t="str">
            <v>Социјални доприноси</v>
          </cell>
          <cell r="J5457">
            <v>0</v>
          </cell>
        </row>
        <row r="5458">
          <cell r="F5458" t="str">
            <v>04</v>
          </cell>
          <cell r="G5458" t="str">
            <v>Сопствени приходи буџетских корисника</v>
          </cell>
          <cell r="J5458">
            <v>0</v>
          </cell>
        </row>
        <row r="5459">
          <cell r="F5459" t="str">
            <v>05</v>
          </cell>
          <cell r="G5459" t="str">
            <v>Донације од иностраних земаља</v>
          </cell>
          <cell r="J5459">
            <v>0</v>
          </cell>
        </row>
        <row r="5460">
          <cell r="F5460" t="str">
            <v>06</v>
          </cell>
          <cell r="G5460" t="str">
            <v>Донације од међународних организација</v>
          </cell>
          <cell r="J5460">
            <v>0</v>
          </cell>
        </row>
        <row r="5461">
          <cell r="F5461" t="str">
            <v>07</v>
          </cell>
          <cell r="G5461" t="str">
            <v>Донације од осталих нивоа власти</v>
          </cell>
          <cell r="J5461">
            <v>0</v>
          </cell>
        </row>
        <row r="5462">
          <cell r="F5462" t="str">
            <v>08</v>
          </cell>
          <cell r="G5462" t="str">
            <v>Донације од невладиних организација и појединаца</v>
          </cell>
          <cell r="J5462">
            <v>0</v>
          </cell>
        </row>
        <row r="5463">
          <cell r="F5463" t="str">
            <v>09</v>
          </cell>
          <cell r="G5463" t="str">
            <v>Примања од продаје нефинансијске имовине</v>
          </cell>
          <cell r="J5463">
            <v>0</v>
          </cell>
        </row>
        <row r="5464">
          <cell r="F5464" t="str">
            <v>10</v>
          </cell>
          <cell r="G5464" t="str">
            <v>Примања од домаћих задуживања</v>
          </cell>
          <cell r="J5464">
            <v>0</v>
          </cell>
        </row>
        <row r="5465">
          <cell r="F5465" t="str">
            <v>11</v>
          </cell>
          <cell r="G5465" t="str">
            <v>Примања од иностраних задуживања</v>
          </cell>
          <cell r="J5465">
            <v>0</v>
          </cell>
        </row>
        <row r="5466">
          <cell r="F5466" t="str">
            <v>12</v>
          </cell>
          <cell r="G5466" t="str">
            <v>Примања од отплате датих кредита и продаје финансијске имовине</v>
          </cell>
          <cell r="J5466">
            <v>0</v>
          </cell>
        </row>
        <row r="5467">
          <cell r="F5467" t="str">
            <v>13</v>
          </cell>
          <cell r="G5467" t="str">
            <v>Нераспоређени вишак прихода из ранијих година</v>
          </cell>
          <cell r="J5467">
            <v>0</v>
          </cell>
        </row>
        <row r="5468">
          <cell r="F5468" t="str">
            <v>14</v>
          </cell>
          <cell r="G5468" t="str">
            <v>Неутрошена средства од приватизације из претходних година</v>
          </cell>
          <cell r="J5468">
            <v>0</v>
          </cell>
        </row>
        <row r="5469">
          <cell r="F5469" t="str">
            <v>15</v>
          </cell>
          <cell r="G5469" t="str">
            <v>Неутрошена средства донација из претходних година</v>
          </cell>
          <cell r="J5469">
            <v>0</v>
          </cell>
        </row>
        <row r="5470">
          <cell r="F5470" t="str">
            <v>16</v>
          </cell>
          <cell r="G5470" t="str">
            <v>Родитељски динар за ваннаставне активности</v>
          </cell>
          <cell r="J5470">
            <v>0</v>
          </cell>
        </row>
        <row r="5471">
          <cell r="G5471" t="str">
            <v>Функција 620:</v>
          </cell>
          <cell r="H5471">
            <v>0</v>
          </cell>
          <cell r="I5471">
            <v>0</v>
          </cell>
          <cell r="J5471">
            <v>0</v>
          </cell>
        </row>
        <row r="5472">
          <cell r="G5472" t="str">
            <v>Извори финансирања за програмску активност 1101-0001:</v>
          </cell>
        </row>
        <row r="5473">
          <cell r="F5473" t="str">
            <v>01</v>
          </cell>
          <cell r="G5473" t="str">
            <v>Приходи из буџета</v>
          </cell>
          <cell r="H5473">
            <v>0</v>
          </cell>
          <cell r="J5473">
            <v>0</v>
          </cell>
        </row>
        <row r="5474">
          <cell r="F5474" t="str">
            <v>02</v>
          </cell>
          <cell r="G5474" t="str">
            <v>Трансфери између корисника на истом нивоу</v>
          </cell>
          <cell r="J5474">
            <v>0</v>
          </cell>
        </row>
        <row r="5475">
          <cell r="F5475" t="str">
            <v>03</v>
          </cell>
          <cell r="G5475" t="str">
            <v>Социјални доприноси</v>
          </cell>
          <cell r="J5475">
            <v>0</v>
          </cell>
        </row>
        <row r="5476">
          <cell r="F5476" t="str">
            <v>04</v>
          </cell>
          <cell r="G5476" t="str">
            <v>Сопствени приходи буџетских корисника</v>
          </cell>
          <cell r="J5476">
            <v>0</v>
          </cell>
        </row>
        <row r="5477">
          <cell r="F5477" t="str">
            <v>05</v>
          </cell>
          <cell r="G5477" t="str">
            <v>Донације од иностраних земаља</v>
          </cell>
          <cell r="J5477">
            <v>0</v>
          </cell>
        </row>
        <row r="5478">
          <cell r="F5478" t="str">
            <v>06</v>
          </cell>
          <cell r="G5478" t="str">
            <v>Донације од међународних организација</v>
          </cell>
          <cell r="J5478">
            <v>0</v>
          </cell>
        </row>
        <row r="5479">
          <cell r="F5479" t="str">
            <v>07</v>
          </cell>
          <cell r="G5479" t="str">
            <v>Донације од осталих нивоа власти</v>
          </cell>
          <cell r="J5479">
            <v>0</v>
          </cell>
        </row>
        <row r="5480">
          <cell r="F5480" t="str">
            <v>08</v>
          </cell>
          <cell r="G5480" t="str">
            <v>Донације од невладиних организација и појединаца</v>
          </cell>
          <cell r="J5480">
            <v>0</v>
          </cell>
        </row>
        <row r="5481">
          <cell r="F5481" t="str">
            <v>09</v>
          </cell>
          <cell r="G5481" t="str">
            <v>Примања од продаје нефинансијске имовине</v>
          </cell>
          <cell r="J5481">
            <v>0</v>
          </cell>
        </row>
        <row r="5482">
          <cell r="F5482" t="str">
            <v>10</v>
          </cell>
          <cell r="G5482" t="str">
            <v>Примања од домаћих задуживања</v>
          </cell>
          <cell r="J5482">
            <v>0</v>
          </cell>
        </row>
        <row r="5483">
          <cell r="F5483" t="str">
            <v>11</v>
          </cell>
          <cell r="G5483" t="str">
            <v>Примања од иностраних задуживања</v>
          </cell>
          <cell r="J5483">
            <v>0</v>
          </cell>
        </row>
        <row r="5484">
          <cell r="F5484" t="str">
            <v>12</v>
          </cell>
          <cell r="G5484" t="str">
            <v>Примања од отплате датих кредита и продаје финансијске имовине</v>
          </cell>
          <cell r="J5484">
            <v>0</v>
          </cell>
        </row>
        <row r="5485">
          <cell r="F5485" t="str">
            <v>13</v>
          </cell>
          <cell r="G5485" t="str">
            <v>Нераспоређени вишак прихода из ранијих година</v>
          </cell>
          <cell r="J5485">
            <v>0</v>
          </cell>
        </row>
        <row r="5486">
          <cell r="F5486" t="str">
            <v>14</v>
          </cell>
          <cell r="G5486" t="str">
            <v>Неутрошена средства од приватизације из претходних година</v>
          </cell>
          <cell r="J5486">
            <v>0</v>
          </cell>
        </row>
        <row r="5487">
          <cell r="F5487" t="str">
            <v>15</v>
          </cell>
          <cell r="G5487" t="str">
            <v>Неутрошена средства донација из претходних година</v>
          </cell>
          <cell r="J5487">
            <v>0</v>
          </cell>
        </row>
        <row r="5488">
          <cell r="F5488" t="str">
            <v>16</v>
          </cell>
          <cell r="G5488" t="str">
            <v>Родитељски динар за ваннаставне активности</v>
          </cell>
          <cell r="J5488">
            <v>0</v>
          </cell>
        </row>
        <row r="5489">
          <cell r="G5489" t="str">
            <v>Свега за програмску активност 1101-0001:</v>
          </cell>
          <cell r="H5489">
            <v>0</v>
          </cell>
          <cell r="I5489">
            <v>0</v>
          </cell>
          <cell r="J5489">
            <v>0</v>
          </cell>
        </row>
        <row r="5491">
          <cell r="C5491" t="str">
            <v xml:space="preserve">1101-0002  </v>
          </cell>
          <cell r="G5491" t="str">
            <v>Уређивање грађевинског земљишта</v>
          </cell>
        </row>
        <row r="5492">
          <cell r="D5492">
            <v>620</v>
          </cell>
          <cell r="G5492" t="str">
            <v>Развој заједнице</v>
          </cell>
        </row>
        <row r="5493">
          <cell r="F5493">
            <v>411</v>
          </cell>
          <cell r="G5493" t="str">
            <v>Плате, додаци и накнаде запослених (зараде)</v>
          </cell>
          <cell r="J5493">
            <v>0</v>
          </cell>
        </row>
        <row r="5494">
          <cell r="F5494">
            <v>412</v>
          </cell>
          <cell r="G5494" t="str">
            <v>Социјални доприноси на терет послодавца</v>
          </cell>
          <cell r="J5494">
            <v>0</v>
          </cell>
        </row>
        <row r="5495">
          <cell r="F5495">
            <v>413</v>
          </cell>
          <cell r="G5495" t="str">
            <v>Накнаде у натури</v>
          </cell>
          <cell r="J5495">
            <v>0</v>
          </cell>
        </row>
        <row r="5496">
          <cell r="F5496">
            <v>414</v>
          </cell>
          <cell r="G5496" t="str">
            <v>Социјална давања запосленима</v>
          </cell>
          <cell r="J5496">
            <v>0</v>
          </cell>
        </row>
        <row r="5497">
          <cell r="F5497">
            <v>415</v>
          </cell>
          <cell r="G5497" t="str">
            <v>Накнаде трошкова за запослене</v>
          </cell>
          <cell r="J5497">
            <v>0</v>
          </cell>
        </row>
        <row r="5498">
          <cell r="F5498">
            <v>416</v>
          </cell>
          <cell r="G5498" t="str">
            <v>Награде запосленима и остали посебни расходи</v>
          </cell>
          <cell r="J5498">
            <v>0</v>
          </cell>
        </row>
        <row r="5499">
          <cell r="F5499">
            <v>417</v>
          </cell>
          <cell r="G5499" t="str">
            <v>Посланички додатак</v>
          </cell>
          <cell r="J5499">
            <v>0</v>
          </cell>
        </row>
        <row r="5500">
          <cell r="F5500">
            <v>418</v>
          </cell>
          <cell r="G5500" t="str">
            <v>Судијски додатак.</v>
          </cell>
          <cell r="J5500">
            <v>0</v>
          </cell>
        </row>
        <row r="5501">
          <cell r="F5501">
            <v>421</v>
          </cell>
          <cell r="G5501" t="str">
            <v>Стални трошкови</v>
          </cell>
          <cell r="J5501">
            <v>0</v>
          </cell>
        </row>
        <row r="5502">
          <cell r="F5502">
            <v>422</v>
          </cell>
          <cell r="G5502" t="str">
            <v>Трошкови путовања</v>
          </cell>
          <cell r="J5502">
            <v>0</v>
          </cell>
        </row>
        <row r="5503">
          <cell r="F5503">
            <v>423</v>
          </cell>
          <cell r="G5503" t="str">
            <v>Услуге по уговору</v>
          </cell>
          <cell r="J5503">
            <v>0</v>
          </cell>
        </row>
        <row r="5504">
          <cell r="F5504">
            <v>424</v>
          </cell>
          <cell r="G5504" t="str">
            <v>Специјализоване услуге</v>
          </cell>
          <cell r="J5504">
            <v>0</v>
          </cell>
        </row>
        <row r="5505">
          <cell r="F5505">
            <v>425</v>
          </cell>
          <cell r="G5505" t="str">
            <v>Текуће поправке и одржавање</v>
          </cell>
          <cell r="J5505">
            <v>0</v>
          </cell>
        </row>
        <row r="5506">
          <cell r="F5506">
            <v>426</v>
          </cell>
          <cell r="G5506" t="str">
            <v>Материјал</v>
          </cell>
          <cell r="J5506">
            <v>0</v>
          </cell>
        </row>
        <row r="5507">
          <cell r="F5507">
            <v>431</v>
          </cell>
          <cell r="G5507" t="str">
            <v>Амортизација некретнина и опреме</v>
          </cell>
          <cell r="J5507">
            <v>0</v>
          </cell>
        </row>
        <row r="5508">
          <cell r="F5508">
            <v>432</v>
          </cell>
          <cell r="G5508" t="str">
            <v>Амортизација култивисане имовине</v>
          </cell>
          <cell r="J5508">
            <v>0</v>
          </cell>
        </row>
        <row r="5509">
          <cell r="F5509">
            <v>433</v>
          </cell>
          <cell r="G5509" t="str">
            <v>Употреба драгоцености</v>
          </cell>
          <cell r="J5509">
            <v>0</v>
          </cell>
        </row>
        <row r="5510">
          <cell r="F5510">
            <v>434</v>
          </cell>
          <cell r="G5510" t="str">
            <v>Употреба природне имовине</v>
          </cell>
          <cell r="J5510">
            <v>0</v>
          </cell>
        </row>
        <row r="5511">
          <cell r="F5511">
            <v>435</v>
          </cell>
          <cell r="G5511" t="str">
            <v>Амортизација нематеријалне имовине</v>
          </cell>
          <cell r="J5511">
            <v>0</v>
          </cell>
        </row>
        <row r="5512">
          <cell r="F5512">
            <v>441</v>
          </cell>
          <cell r="G5512" t="str">
            <v>Отплата домаћих камата</v>
          </cell>
          <cell r="J5512">
            <v>0</v>
          </cell>
        </row>
        <row r="5513">
          <cell r="F5513">
            <v>442</v>
          </cell>
          <cell r="G5513" t="str">
            <v>Отплата страних камата</v>
          </cell>
          <cell r="J5513">
            <v>0</v>
          </cell>
        </row>
        <row r="5514">
          <cell r="F5514">
            <v>443</v>
          </cell>
          <cell r="G5514" t="str">
            <v>Отплата камата по гаранцијама</v>
          </cell>
          <cell r="J5514">
            <v>0</v>
          </cell>
        </row>
        <row r="5515">
          <cell r="F5515">
            <v>444</v>
          </cell>
          <cell r="G5515" t="str">
            <v>Пратећи трошкови задуживања</v>
          </cell>
          <cell r="J5515">
            <v>0</v>
          </cell>
        </row>
        <row r="5516">
          <cell r="F5516">
            <v>4511</v>
          </cell>
          <cell r="G551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516">
            <v>0</v>
          </cell>
        </row>
        <row r="5517">
          <cell r="F5517">
            <v>4512</v>
          </cell>
          <cell r="G551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517">
            <v>0</v>
          </cell>
        </row>
        <row r="5518">
          <cell r="F5518">
            <v>452</v>
          </cell>
          <cell r="G5518" t="str">
            <v>Субвенције приватним финансијским институцијама</v>
          </cell>
          <cell r="J5518">
            <v>0</v>
          </cell>
        </row>
        <row r="5519">
          <cell r="F5519">
            <v>453</v>
          </cell>
          <cell r="G5519" t="str">
            <v>Субвенције јавним финансијским институцијама</v>
          </cell>
          <cell r="J5519">
            <v>0</v>
          </cell>
        </row>
        <row r="5520">
          <cell r="F5520">
            <v>454</v>
          </cell>
          <cell r="G5520" t="str">
            <v>Субвенције приватним предузећима</v>
          </cell>
          <cell r="J5520">
            <v>0</v>
          </cell>
        </row>
        <row r="5521">
          <cell r="F5521">
            <v>461</v>
          </cell>
          <cell r="G5521" t="str">
            <v>Донације страним владама</v>
          </cell>
          <cell r="J5521">
            <v>0</v>
          </cell>
        </row>
        <row r="5522">
          <cell r="F5522">
            <v>462</v>
          </cell>
          <cell r="G5522" t="str">
            <v>Донације и дотације међународним организацијама</v>
          </cell>
          <cell r="J5522">
            <v>0</v>
          </cell>
        </row>
        <row r="5523">
          <cell r="F5523">
            <v>4631</v>
          </cell>
          <cell r="G5523" t="str">
            <v>Текући трансфери осталим нивоима власти</v>
          </cell>
          <cell r="J5523">
            <v>0</v>
          </cell>
        </row>
        <row r="5524">
          <cell r="F5524">
            <v>4632</v>
          </cell>
          <cell r="G5524" t="str">
            <v>Капитални трансфери осталим нивоима власти</v>
          </cell>
          <cell r="J5524">
            <v>0</v>
          </cell>
        </row>
        <row r="5525">
          <cell r="F5525">
            <v>464</v>
          </cell>
          <cell r="G5525" t="str">
            <v>Дотације организацијама обавезног социјалног осигурања</v>
          </cell>
          <cell r="J5525">
            <v>0</v>
          </cell>
        </row>
        <row r="5526">
          <cell r="F5526">
            <v>465</v>
          </cell>
          <cell r="G5526" t="str">
            <v>Остале донације, дотације и трансфери</v>
          </cell>
          <cell r="J5526">
            <v>0</v>
          </cell>
        </row>
        <row r="5527">
          <cell r="F5527">
            <v>472</v>
          </cell>
          <cell r="G5527" t="str">
            <v>Накнаде за социјалну заштиту из буџета</v>
          </cell>
          <cell r="J5527">
            <v>0</v>
          </cell>
        </row>
        <row r="5528">
          <cell r="F5528">
            <v>481</v>
          </cell>
          <cell r="G5528" t="str">
            <v>Дотације невладиним организацијама</v>
          </cell>
          <cell r="J5528">
            <v>0</v>
          </cell>
        </row>
        <row r="5529">
          <cell r="F5529">
            <v>482</v>
          </cell>
          <cell r="G5529" t="str">
            <v>Порези, обавезне таксе, казне и пенали</v>
          </cell>
          <cell r="J5529">
            <v>0</v>
          </cell>
        </row>
        <row r="5530">
          <cell r="F5530">
            <v>483</v>
          </cell>
          <cell r="G5530" t="str">
            <v>Новчане казне и пенали по решењу судова</v>
          </cell>
          <cell r="J5530">
            <v>0</v>
          </cell>
        </row>
        <row r="5531">
          <cell r="F5531">
            <v>484</v>
          </cell>
          <cell r="G5531" t="str">
            <v>Накнада штете за повреде или штету насталу услед елементарних непогода или других природних узрока</v>
          </cell>
          <cell r="J5531">
            <v>0</v>
          </cell>
        </row>
        <row r="5532">
          <cell r="F5532">
            <v>485</v>
          </cell>
          <cell r="G5532" t="str">
            <v>Накнада штете за повреде или штету нанету од стране државних органа</v>
          </cell>
          <cell r="J5532">
            <v>0</v>
          </cell>
        </row>
        <row r="5533">
          <cell r="F5533">
            <v>489</v>
          </cell>
          <cell r="G5533" t="str">
            <v>Расходи који се финансирају из средстава за реализацију националног инвестиционог плана</v>
          </cell>
          <cell r="J5533">
            <v>0</v>
          </cell>
        </row>
        <row r="5534">
          <cell r="F5534">
            <v>494</v>
          </cell>
          <cell r="G5534" t="str">
            <v>Административни трансфери из буџета - Текући расходи</v>
          </cell>
          <cell r="J5534">
            <v>0</v>
          </cell>
        </row>
        <row r="5535">
          <cell r="F5535">
            <v>495</v>
          </cell>
          <cell r="G5535" t="str">
            <v>Административни трансфери из буџета - Издаци за нефинансијску имовину</v>
          </cell>
          <cell r="J5535">
            <v>0</v>
          </cell>
        </row>
        <row r="5536">
          <cell r="F5536">
            <v>496</v>
          </cell>
          <cell r="G5536" t="str">
            <v>Административни трансфери из буџета - Издаци за отплату главнице и набавку финансијске имовине</v>
          </cell>
          <cell r="J5536">
            <v>0</v>
          </cell>
        </row>
        <row r="5537">
          <cell r="F5537">
            <v>499</v>
          </cell>
          <cell r="G5537" t="str">
            <v>Административни трансфери из буџета - Средства резерве</v>
          </cell>
          <cell r="J5537">
            <v>0</v>
          </cell>
        </row>
        <row r="5538">
          <cell r="F5538">
            <v>511</v>
          </cell>
          <cell r="G5538" t="str">
            <v>Зграде и грађевински објекти</v>
          </cell>
          <cell r="J5538">
            <v>0</v>
          </cell>
        </row>
        <row r="5539">
          <cell r="F5539">
            <v>512</v>
          </cell>
          <cell r="G5539" t="str">
            <v>Машине и опрема</v>
          </cell>
          <cell r="J5539">
            <v>0</v>
          </cell>
        </row>
        <row r="5540">
          <cell r="F5540">
            <v>513</v>
          </cell>
          <cell r="G5540" t="str">
            <v>Остале некретнине и опрема</v>
          </cell>
          <cell r="J5540">
            <v>0</v>
          </cell>
        </row>
        <row r="5541">
          <cell r="F5541">
            <v>514</v>
          </cell>
          <cell r="G5541" t="str">
            <v>Култивисана имовина</v>
          </cell>
          <cell r="J5541">
            <v>0</v>
          </cell>
        </row>
        <row r="5542">
          <cell r="F5542">
            <v>515</v>
          </cell>
          <cell r="G5542" t="str">
            <v>Нематеријална имовина</v>
          </cell>
          <cell r="J5542">
            <v>0</v>
          </cell>
        </row>
        <row r="5543">
          <cell r="F5543">
            <v>521</v>
          </cell>
          <cell r="G5543" t="str">
            <v>Робне резерве</v>
          </cell>
          <cell r="J5543">
            <v>0</v>
          </cell>
        </row>
        <row r="5544">
          <cell r="F5544">
            <v>522</v>
          </cell>
          <cell r="G5544" t="str">
            <v>Залихе производње</v>
          </cell>
          <cell r="J5544">
            <v>0</v>
          </cell>
        </row>
        <row r="5545">
          <cell r="F5545">
            <v>523</v>
          </cell>
          <cell r="G5545" t="str">
            <v>Залихе робе за даљу продају</v>
          </cell>
          <cell r="J5545">
            <v>0</v>
          </cell>
        </row>
        <row r="5546">
          <cell r="F5546">
            <v>531</v>
          </cell>
          <cell r="G5546" t="str">
            <v>Драгоцености</v>
          </cell>
          <cell r="J5546">
            <v>0</v>
          </cell>
        </row>
        <row r="5547">
          <cell r="F5547">
            <v>541</v>
          </cell>
          <cell r="G5547" t="str">
            <v>Земљиште</v>
          </cell>
          <cell r="J5547">
            <v>0</v>
          </cell>
        </row>
        <row r="5548">
          <cell r="F5548">
            <v>542</v>
          </cell>
          <cell r="G5548" t="str">
            <v>Рудна богатства</v>
          </cell>
          <cell r="J5548">
            <v>0</v>
          </cell>
        </row>
        <row r="5549">
          <cell r="F5549">
            <v>543</v>
          </cell>
          <cell r="G5549" t="str">
            <v>Шуме и воде</v>
          </cell>
          <cell r="J5549">
            <v>0</v>
          </cell>
        </row>
        <row r="5550">
          <cell r="F5550">
            <v>551</v>
          </cell>
          <cell r="G5550" t="str">
            <v>Нефинансијска имовина која се финансира из средстава за реализацију националног инвестиционог плана</v>
          </cell>
          <cell r="J5550">
            <v>0</v>
          </cell>
        </row>
        <row r="5551">
          <cell r="F5551">
            <v>611</v>
          </cell>
          <cell r="G5551" t="str">
            <v>Отплата главнице домаћим кредиторима</v>
          </cell>
          <cell r="J5551">
            <v>0</v>
          </cell>
        </row>
        <row r="5552">
          <cell r="F5552">
            <v>620</v>
          </cell>
          <cell r="G5552" t="str">
            <v>Набавка финансијске имовине</v>
          </cell>
          <cell r="J5552">
            <v>0</v>
          </cell>
        </row>
        <row r="5553">
          <cell r="G5553" t="str">
            <v>Извори финансирања за функцију 620:</v>
          </cell>
        </row>
        <row r="5554">
          <cell r="F5554" t="str">
            <v>01</v>
          </cell>
          <cell r="G5554" t="str">
            <v>Приходи из буџета</v>
          </cell>
          <cell r="H5554">
            <v>0</v>
          </cell>
          <cell r="J5554">
            <v>0</v>
          </cell>
        </row>
        <row r="5555">
          <cell r="F5555" t="str">
            <v>02</v>
          </cell>
          <cell r="G5555" t="str">
            <v>Трансфери између корисника на истом нивоу</v>
          </cell>
          <cell r="J5555">
            <v>0</v>
          </cell>
        </row>
        <row r="5556">
          <cell r="F5556" t="str">
            <v>03</v>
          </cell>
          <cell r="G5556" t="str">
            <v>Социјални доприноси</v>
          </cell>
          <cell r="J5556">
            <v>0</v>
          </cell>
        </row>
        <row r="5557">
          <cell r="F5557" t="str">
            <v>04</v>
          </cell>
          <cell r="G5557" t="str">
            <v>Сопствени приходи буџетских корисника</v>
          </cell>
          <cell r="J5557">
            <v>0</v>
          </cell>
        </row>
        <row r="5558">
          <cell r="F5558" t="str">
            <v>05</v>
          </cell>
          <cell r="G5558" t="str">
            <v>Донације од иностраних земаља</v>
          </cell>
          <cell r="J5558">
            <v>0</v>
          </cell>
        </row>
        <row r="5559">
          <cell r="F5559" t="str">
            <v>06</v>
          </cell>
          <cell r="G5559" t="str">
            <v>Донације од међународних организација</v>
          </cell>
          <cell r="J5559">
            <v>0</v>
          </cell>
        </row>
        <row r="5560">
          <cell r="F5560" t="str">
            <v>07</v>
          </cell>
          <cell r="G5560" t="str">
            <v>Донације од осталих нивоа власти</v>
          </cell>
          <cell r="J5560">
            <v>0</v>
          </cell>
        </row>
        <row r="5561">
          <cell r="F5561" t="str">
            <v>08</v>
          </cell>
          <cell r="G5561" t="str">
            <v>Донације од невладиних организација и појединаца</v>
          </cell>
          <cell r="J5561">
            <v>0</v>
          </cell>
        </row>
        <row r="5562">
          <cell r="F5562" t="str">
            <v>09</v>
          </cell>
          <cell r="G5562" t="str">
            <v>Примања од продаје нефинансијске имовине</v>
          </cell>
          <cell r="J5562">
            <v>0</v>
          </cell>
        </row>
        <row r="5563">
          <cell r="F5563" t="str">
            <v>10</v>
          </cell>
          <cell r="G5563" t="str">
            <v>Примања од домаћих задуживања</v>
          </cell>
          <cell r="J5563">
            <v>0</v>
          </cell>
        </row>
        <row r="5564">
          <cell r="F5564" t="str">
            <v>11</v>
          </cell>
          <cell r="G5564" t="str">
            <v>Примања од иностраних задуживања</v>
          </cell>
          <cell r="J5564">
            <v>0</v>
          </cell>
        </row>
        <row r="5565">
          <cell r="F5565" t="str">
            <v>12</v>
          </cell>
          <cell r="G5565" t="str">
            <v>Примања од отплате датих кредита и продаје финансијске имовине</v>
          </cell>
          <cell r="J5565">
            <v>0</v>
          </cell>
        </row>
        <row r="5566">
          <cell r="F5566" t="str">
            <v>13</v>
          </cell>
          <cell r="G5566" t="str">
            <v>Нераспоређени вишак прихода из ранијих година</v>
          </cell>
          <cell r="J5566">
            <v>0</v>
          </cell>
        </row>
        <row r="5567">
          <cell r="F5567" t="str">
            <v>14</v>
          </cell>
          <cell r="G5567" t="str">
            <v>Неутрошена средства од приватизације из претходних година</v>
          </cell>
          <cell r="J5567">
            <v>0</v>
          </cell>
        </row>
        <row r="5568">
          <cell r="F5568" t="str">
            <v>15</v>
          </cell>
          <cell r="G5568" t="str">
            <v>Неутрошена средства донација из претходних година</v>
          </cell>
          <cell r="J5568">
            <v>0</v>
          </cell>
        </row>
        <row r="5569">
          <cell r="F5569" t="str">
            <v>16</v>
          </cell>
          <cell r="G5569" t="str">
            <v>Родитељски динар за ваннаставне активности</v>
          </cell>
          <cell r="J5569">
            <v>0</v>
          </cell>
        </row>
        <row r="5570">
          <cell r="G5570" t="str">
            <v>Функција 620:</v>
          </cell>
          <cell r="H5570">
            <v>0</v>
          </cell>
          <cell r="I5570">
            <v>0</v>
          </cell>
          <cell r="J5570">
            <v>0</v>
          </cell>
        </row>
        <row r="5571">
          <cell r="G5571" t="str">
            <v>Извори финансирања за програмску активност 1101-0002:</v>
          </cell>
        </row>
        <row r="5572">
          <cell r="F5572" t="str">
            <v>01</v>
          </cell>
          <cell r="G5572" t="str">
            <v>Приходи из буџета</v>
          </cell>
          <cell r="H5572">
            <v>0</v>
          </cell>
          <cell r="J5572">
            <v>0</v>
          </cell>
        </row>
        <row r="5573">
          <cell r="F5573" t="str">
            <v>02</v>
          </cell>
          <cell r="G5573" t="str">
            <v>Трансфери између корисника на истом нивоу</v>
          </cell>
          <cell r="J5573">
            <v>0</v>
          </cell>
        </row>
        <row r="5574">
          <cell r="F5574" t="str">
            <v>03</v>
          </cell>
          <cell r="G5574" t="str">
            <v>Социјални доприноси</v>
          </cell>
          <cell r="J5574">
            <v>0</v>
          </cell>
        </row>
        <row r="5575">
          <cell r="F5575" t="str">
            <v>04</v>
          </cell>
          <cell r="G5575" t="str">
            <v>Сопствени приходи буџетских корисника</v>
          </cell>
          <cell r="J5575">
            <v>0</v>
          </cell>
        </row>
        <row r="5576">
          <cell r="F5576" t="str">
            <v>05</v>
          </cell>
          <cell r="G5576" t="str">
            <v>Донације од иностраних земаља</v>
          </cell>
          <cell r="J5576">
            <v>0</v>
          </cell>
        </row>
        <row r="5577">
          <cell r="F5577" t="str">
            <v>06</v>
          </cell>
          <cell r="G5577" t="str">
            <v>Донације од међународних организација</v>
          </cell>
          <cell r="J5577">
            <v>0</v>
          </cell>
        </row>
        <row r="5578">
          <cell r="F5578" t="str">
            <v>07</v>
          </cell>
          <cell r="G5578" t="str">
            <v>Донације од осталих нивоа власти</v>
          </cell>
          <cell r="J5578">
            <v>0</v>
          </cell>
        </row>
        <row r="5579">
          <cell r="F5579" t="str">
            <v>08</v>
          </cell>
          <cell r="G5579" t="str">
            <v>Донације од невладиних организација и појединаца</v>
          </cell>
          <cell r="J5579">
            <v>0</v>
          </cell>
        </row>
        <row r="5580">
          <cell r="F5580" t="str">
            <v>09</v>
          </cell>
          <cell r="G5580" t="str">
            <v>Примања од продаје нефинансијске имовине</v>
          </cell>
          <cell r="J5580">
            <v>0</v>
          </cell>
        </row>
        <row r="5581">
          <cell r="F5581" t="str">
            <v>10</v>
          </cell>
          <cell r="G5581" t="str">
            <v>Примања од домаћих задуживања</v>
          </cell>
          <cell r="J5581">
            <v>0</v>
          </cell>
        </row>
        <row r="5582">
          <cell r="F5582" t="str">
            <v>11</v>
          </cell>
          <cell r="G5582" t="str">
            <v>Примања од иностраних задуживања</v>
          </cell>
          <cell r="J5582">
            <v>0</v>
          </cell>
        </row>
        <row r="5583">
          <cell r="F5583" t="str">
            <v>12</v>
          </cell>
          <cell r="G5583" t="str">
            <v>Примања од отплате датих кредита и продаје финансијске имовине</v>
          </cell>
          <cell r="J5583">
            <v>0</v>
          </cell>
        </row>
        <row r="5584">
          <cell r="F5584" t="str">
            <v>13</v>
          </cell>
          <cell r="G5584" t="str">
            <v>Нераспоређени вишак прихода из ранијих година</v>
          </cell>
          <cell r="J5584">
            <v>0</v>
          </cell>
        </row>
        <row r="5585">
          <cell r="F5585" t="str">
            <v>14</v>
          </cell>
          <cell r="G5585" t="str">
            <v>Неутрошена средства од приватизације из претходних година</v>
          </cell>
          <cell r="J5585">
            <v>0</v>
          </cell>
        </row>
        <row r="5586">
          <cell r="F5586" t="str">
            <v>15</v>
          </cell>
          <cell r="G5586" t="str">
            <v>Неутрошена средства донација из претходних година</v>
          </cell>
          <cell r="J5586">
            <v>0</v>
          </cell>
        </row>
        <row r="5587">
          <cell r="F5587" t="str">
            <v>16</v>
          </cell>
          <cell r="G5587" t="str">
            <v>Родитељски динар за ваннаставне активности</v>
          </cell>
          <cell r="J5587">
            <v>0</v>
          </cell>
        </row>
        <row r="5588">
          <cell r="G5588" t="str">
            <v>Свега за програмску активност 1101-0002:</v>
          </cell>
          <cell r="H5588">
            <v>0</v>
          </cell>
          <cell r="I5588">
            <v>0</v>
          </cell>
          <cell r="J5588">
            <v>0</v>
          </cell>
        </row>
        <row r="5590">
          <cell r="G5590" t="str">
            <v>Извори финансирања за Програм 1:</v>
          </cell>
        </row>
        <row r="5591">
          <cell r="F5591" t="str">
            <v>01</v>
          </cell>
          <cell r="G5591" t="str">
            <v>Приходи из буџета</v>
          </cell>
          <cell r="H5591">
            <v>0</v>
          </cell>
          <cell r="J5591">
            <v>0</v>
          </cell>
        </row>
        <row r="5592">
          <cell r="F5592" t="str">
            <v>02</v>
          </cell>
          <cell r="G5592" t="str">
            <v>Трансфери између корисника на истом нивоу</v>
          </cell>
          <cell r="J5592">
            <v>0</v>
          </cell>
        </row>
        <row r="5593">
          <cell r="F5593" t="str">
            <v>03</v>
          </cell>
          <cell r="G5593" t="str">
            <v>Социјални доприноси</v>
          </cell>
          <cell r="J5593">
            <v>0</v>
          </cell>
        </row>
        <row r="5594">
          <cell r="F5594" t="str">
            <v>04</v>
          </cell>
          <cell r="G5594" t="str">
            <v>Сопствени приходи буџетских корисника</v>
          </cell>
          <cell r="J5594">
            <v>0</v>
          </cell>
        </row>
        <row r="5595">
          <cell r="F5595" t="str">
            <v>05</v>
          </cell>
          <cell r="G5595" t="str">
            <v>Донације од иностраних земаља</v>
          </cell>
          <cell r="J5595">
            <v>0</v>
          </cell>
        </row>
        <row r="5596">
          <cell r="F5596" t="str">
            <v>06</v>
          </cell>
          <cell r="G5596" t="str">
            <v>Донације од међународних организација</v>
          </cell>
          <cell r="J5596">
            <v>0</v>
          </cell>
        </row>
        <row r="5597">
          <cell r="F5597" t="str">
            <v>07</v>
          </cell>
          <cell r="G5597" t="str">
            <v>Донације од осталих нивоа власти</v>
          </cell>
          <cell r="J5597">
            <v>0</v>
          </cell>
        </row>
        <row r="5598">
          <cell r="F5598" t="str">
            <v>08</v>
          </cell>
          <cell r="G5598" t="str">
            <v>Донације од невладиних организација и појединаца</v>
          </cell>
          <cell r="J5598">
            <v>0</v>
          </cell>
        </row>
        <row r="5599">
          <cell r="F5599" t="str">
            <v>09</v>
          </cell>
          <cell r="G5599" t="str">
            <v>Примања од продаје нефинансијске имовине</v>
          </cell>
          <cell r="J5599">
            <v>0</v>
          </cell>
        </row>
        <row r="5600">
          <cell r="F5600" t="str">
            <v>10</v>
          </cell>
          <cell r="G5600" t="str">
            <v>Примања од домаћих задуживања</v>
          </cell>
          <cell r="J5600">
            <v>0</v>
          </cell>
        </row>
        <row r="5601">
          <cell r="F5601" t="str">
            <v>11</v>
          </cell>
          <cell r="G5601" t="str">
            <v>Примања од иностраних задуживања</v>
          </cell>
          <cell r="J5601">
            <v>0</v>
          </cell>
        </row>
        <row r="5602">
          <cell r="F5602" t="str">
            <v>12</v>
          </cell>
          <cell r="G5602" t="str">
            <v>Примања од отплате датих кредита и продаје финансијске имовине</v>
          </cell>
          <cell r="J5602">
            <v>0</v>
          </cell>
        </row>
        <row r="5603">
          <cell r="F5603" t="str">
            <v>13</v>
          </cell>
          <cell r="G5603" t="str">
            <v>Нераспоређени вишак прихода из ранијих година</v>
          </cell>
          <cell r="J5603">
            <v>0</v>
          </cell>
        </row>
        <row r="5604">
          <cell r="F5604" t="str">
            <v>14</v>
          </cell>
          <cell r="G5604" t="str">
            <v>Неутрошена средства од приватизације из претходних година</v>
          </cell>
          <cell r="J5604">
            <v>0</v>
          </cell>
        </row>
        <row r="5605">
          <cell r="F5605" t="str">
            <v>15</v>
          </cell>
          <cell r="G5605" t="str">
            <v>Неутрошена средства донација из претходних година</v>
          </cell>
          <cell r="J5605">
            <v>0</v>
          </cell>
        </row>
        <row r="5606">
          <cell r="F5606" t="str">
            <v>16</v>
          </cell>
          <cell r="G5606" t="str">
            <v>Родитељски динар за ваннаставне активности</v>
          </cell>
          <cell r="J5606">
            <v>0</v>
          </cell>
        </row>
        <row r="5607">
          <cell r="G5607" t="str">
            <v>Свега за Програм 1:</v>
          </cell>
          <cell r="H5607">
            <v>0</v>
          </cell>
          <cell r="I5607">
            <v>0</v>
          </cell>
          <cell r="J5607">
            <v>0</v>
          </cell>
        </row>
        <row r="5610">
          <cell r="C5610" t="str">
            <v>0601</v>
          </cell>
          <cell r="G5610" t="str">
            <v>ПРОГРАМ 2 - КОМУНАЛНА ДЕЛАТНОСТ</v>
          </cell>
        </row>
        <row r="5611">
          <cell r="C5611" t="str">
            <v xml:space="preserve">0601-0001  </v>
          </cell>
          <cell r="G5611" t="str">
            <v>Водоснабдевање</v>
          </cell>
        </row>
        <row r="5612">
          <cell r="D5612">
            <v>630</v>
          </cell>
          <cell r="G5612" t="str">
            <v>Водоснабдевање</v>
          </cell>
        </row>
        <row r="5613">
          <cell r="F5613">
            <v>411</v>
          </cell>
          <cell r="G5613" t="str">
            <v>Плате, додаци и накнаде запослених (зараде)</v>
          </cell>
          <cell r="J5613">
            <v>0</v>
          </cell>
        </row>
        <row r="5614">
          <cell r="F5614">
            <v>412</v>
          </cell>
          <cell r="G5614" t="str">
            <v>Социјални доприноси на терет послодавца</v>
          </cell>
          <cell r="J5614">
            <v>0</v>
          </cell>
        </row>
        <row r="5615">
          <cell r="F5615">
            <v>413</v>
          </cell>
          <cell r="G5615" t="str">
            <v>Накнаде у натури</v>
          </cell>
          <cell r="J5615">
            <v>0</v>
          </cell>
        </row>
        <row r="5616">
          <cell r="F5616">
            <v>414</v>
          </cell>
          <cell r="G5616" t="str">
            <v>Социјална давања запосленима</v>
          </cell>
          <cell r="J5616">
            <v>0</v>
          </cell>
        </row>
        <row r="5617">
          <cell r="F5617">
            <v>415</v>
          </cell>
          <cell r="G5617" t="str">
            <v>Накнаде трошкова за запослене</v>
          </cell>
          <cell r="J5617">
            <v>0</v>
          </cell>
        </row>
        <row r="5618">
          <cell r="F5618">
            <v>416</v>
          </cell>
          <cell r="G5618" t="str">
            <v>Награде запосленима и остали посебни расходи</v>
          </cell>
          <cell r="J5618">
            <v>0</v>
          </cell>
        </row>
        <row r="5619">
          <cell r="F5619">
            <v>417</v>
          </cell>
          <cell r="G5619" t="str">
            <v>Посланички додатак</v>
          </cell>
          <cell r="J5619">
            <v>0</v>
          </cell>
        </row>
        <row r="5620">
          <cell r="F5620">
            <v>418</v>
          </cell>
          <cell r="G5620" t="str">
            <v>Судијски додатак.</v>
          </cell>
          <cell r="J5620">
            <v>0</v>
          </cell>
        </row>
        <row r="5621">
          <cell r="F5621">
            <v>421</v>
          </cell>
          <cell r="G5621" t="str">
            <v>Стални трошкови</v>
          </cell>
          <cell r="J5621">
            <v>0</v>
          </cell>
        </row>
        <row r="5622">
          <cell r="F5622">
            <v>422</v>
          </cell>
          <cell r="G5622" t="str">
            <v>Трошкови путовања</v>
          </cell>
          <cell r="J5622">
            <v>0</v>
          </cell>
        </row>
        <row r="5623">
          <cell r="F5623">
            <v>423</v>
          </cell>
          <cell r="G5623" t="str">
            <v>Услуге по уговору</v>
          </cell>
          <cell r="J5623">
            <v>0</v>
          </cell>
        </row>
        <row r="5624">
          <cell r="F5624">
            <v>424</v>
          </cell>
          <cell r="G5624" t="str">
            <v>Специјализоване услуге</v>
          </cell>
          <cell r="J5624">
            <v>0</v>
          </cell>
        </row>
        <row r="5625">
          <cell r="F5625">
            <v>425</v>
          </cell>
          <cell r="G5625" t="str">
            <v>Текуће поправке и одржавање</v>
          </cell>
          <cell r="J5625">
            <v>0</v>
          </cell>
        </row>
        <row r="5626">
          <cell r="F5626">
            <v>426</v>
          </cell>
          <cell r="G5626" t="str">
            <v>Материјал</v>
          </cell>
          <cell r="J5626">
            <v>0</v>
          </cell>
        </row>
        <row r="5627">
          <cell r="F5627">
            <v>431</v>
          </cell>
          <cell r="G5627" t="str">
            <v>Амортизација некретнина и опреме</v>
          </cell>
          <cell r="J5627">
            <v>0</v>
          </cell>
        </row>
        <row r="5628">
          <cell r="F5628">
            <v>432</v>
          </cell>
          <cell r="G5628" t="str">
            <v>Амортизација култивисане имовине</v>
          </cell>
          <cell r="J5628">
            <v>0</v>
          </cell>
        </row>
        <row r="5629">
          <cell r="F5629">
            <v>433</v>
          </cell>
          <cell r="G5629" t="str">
            <v>Употреба драгоцености</v>
          </cell>
          <cell r="J5629">
            <v>0</v>
          </cell>
        </row>
        <row r="5630">
          <cell r="F5630">
            <v>434</v>
          </cell>
          <cell r="G5630" t="str">
            <v>Употреба природне имовине</v>
          </cell>
          <cell r="J5630">
            <v>0</v>
          </cell>
        </row>
        <row r="5631">
          <cell r="F5631">
            <v>435</v>
          </cell>
          <cell r="G5631" t="str">
            <v>Амортизација нематеријалне имовине</v>
          </cell>
          <cell r="J5631">
            <v>0</v>
          </cell>
        </row>
        <row r="5632">
          <cell r="F5632">
            <v>441</v>
          </cell>
          <cell r="G5632" t="str">
            <v>Отплата домаћих камата</v>
          </cell>
          <cell r="J5632">
            <v>0</v>
          </cell>
        </row>
        <row r="5633">
          <cell r="F5633">
            <v>442</v>
          </cell>
          <cell r="G5633" t="str">
            <v>Отплата страних камата</v>
          </cell>
          <cell r="J5633">
            <v>0</v>
          </cell>
        </row>
        <row r="5634">
          <cell r="F5634">
            <v>443</v>
          </cell>
          <cell r="G5634" t="str">
            <v>Отплата камата по гаранцијама</v>
          </cell>
          <cell r="J5634">
            <v>0</v>
          </cell>
        </row>
        <row r="5635">
          <cell r="F5635">
            <v>444</v>
          </cell>
          <cell r="G5635" t="str">
            <v>Пратећи трошкови задуживања</v>
          </cell>
          <cell r="J5635">
            <v>0</v>
          </cell>
        </row>
        <row r="5636">
          <cell r="F5636">
            <v>4511</v>
          </cell>
          <cell r="G563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636">
            <v>0</v>
          </cell>
        </row>
        <row r="5637">
          <cell r="F5637">
            <v>4512</v>
          </cell>
          <cell r="G563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637">
            <v>0</v>
          </cell>
        </row>
        <row r="5638">
          <cell r="F5638">
            <v>452</v>
          </cell>
          <cell r="G5638" t="str">
            <v>Субвенције приватним финансијским институцијама</v>
          </cell>
          <cell r="J5638">
            <v>0</v>
          </cell>
        </row>
        <row r="5639">
          <cell r="F5639">
            <v>453</v>
          </cell>
          <cell r="G5639" t="str">
            <v>Субвенције јавним финансијским институцијама</v>
          </cell>
          <cell r="J5639">
            <v>0</v>
          </cell>
        </row>
        <row r="5640">
          <cell r="F5640">
            <v>454</v>
          </cell>
          <cell r="G5640" t="str">
            <v>Субвенције приватним предузећима</v>
          </cell>
          <cell r="J5640">
            <v>0</v>
          </cell>
        </row>
        <row r="5641">
          <cell r="F5641">
            <v>461</v>
          </cell>
          <cell r="G5641" t="str">
            <v>Донације страним владама</v>
          </cell>
          <cell r="J5641">
            <v>0</v>
          </cell>
        </row>
        <row r="5642">
          <cell r="F5642">
            <v>462</v>
          </cell>
          <cell r="G5642" t="str">
            <v>Донације и дотације међународним организацијама</v>
          </cell>
          <cell r="J5642">
            <v>0</v>
          </cell>
        </row>
        <row r="5643">
          <cell r="F5643">
            <v>4631</v>
          </cell>
          <cell r="G5643" t="str">
            <v>Текући трансфери осталим нивоима власти</v>
          </cell>
          <cell r="J5643">
            <v>0</v>
          </cell>
        </row>
        <row r="5644">
          <cell r="F5644">
            <v>4632</v>
          </cell>
          <cell r="G5644" t="str">
            <v>Капитални трансфери осталим нивоима власти</v>
          </cell>
          <cell r="J5644">
            <v>0</v>
          </cell>
        </row>
        <row r="5645">
          <cell r="F5645">
            <v>464</v>
          </cell>
          <cell r="G5645" t="str">
            <v>Дотације организацијама обавезног социјалног осигурања</v>
          </cell>
          <cell r="J5645">
            <v>0</v>
          </cell>
        </row>
        <row r="5646">
          <cell r="F5646">
            <v>465</v>
          </cell>
          <cell r="G5646" t="str">
            <v>Остале донације, дотације и трансфери</v>
          </cell>
          <cell r="J5646">
            <v>0</v>
          </cell>
        </row>
        <row r="5647">
          <cell r="F5647">
            <v>472</v>
          </cell>
          <cell r="G5647" t="str">
            <v>Накнаде за социјалну заштиту из буџета</v>
          </cell>
          <cell r="J5647">
            <v>0</v>
          </cell>
        </row>
        <row r="5648">
          <cell r="F5648">
            <v>481</v>
          </cell>
          <cell r="G5648" t="str">
            <v>Дотације невладиним организацијама</v>
          </cell>
          <cell r="J5648">
            <v>0</v>
          </cell>
        </row>
        <row r="5649">
          <cell r="F5649">
            <v>482</v>
          </cell>
          <cell r="G5649" t="str">
            <v>Порези, обавезне таксе, казне и пенали</v>
          </cell>
          <cell r="J5649">
            <v>0</v>
          </cell>
        </row>
        <row r="5650">
          <cell r="F5650">
            <v>483</v>
          </cell>
          <cell r="G5650" t="str">
            <v>Новчане казне и пенали по решењу судова</v>
          </cell>
          <cell r="J5650">
            <v>0</v>
          </cell>
        </row>
        <row r="5651">
          <cell r="F5651">
            <v>484</v>
          </cell>
          <cell r="G5651" t="str">
            <v>Накнада штете за повреде или штету насталу услед елементарних непогода или других природних узрока</v>
          </cell>
          <cell r="J5651">
            <v>0</v>
          </cell>
        </row>
        <row r="5652">
          <cell r="F5652">
            <v>485</v>
          </cell>
          <cell r="G5652" t="str">
            <v>Накнада штете за повреде или штету нанету од стране државних органа</v>
          </cell>
          <cell r="J5652">
            <v>0</v>
          </cell>
        </row>
        <row r="5653">
          <cell r="F5653">
            <v>489</v>
          </cell>
          <cell r="G5653" t="str">
            <v>Расходи који се финансирају из средстава за реализацију националног инвестиционог плана</v>
          </cell>
          <cell r="J5653">
            <v>0</v>
          </cell>
        </row>
        <row r="5654">
          <cell r="F5654">
            <v>494</v>
          </cell>
          <cell r="G5654" t="str">
            <v>Административни трансфери из буџета - Текући расходи</v>
          </cell>
          <cell r="J5654">
            <v>0</v>
          </cell>
        </row>
        <row r="5655">
          <cell r="F5655">
            <v>495</v>
          </cell>
          <cell r="G5655" t="str">
            <v>Административни трансфери из буџета - Издаци за нефинансијску имовину</v>
          </cell>
          <cell r="J5655">
            <v>0</v>
          </cell>
        </row>
        <row r="5656">
          <cell r="F5656">
            <v>496</v>
          </cell>
          <cell r="G5656" t="str">
            <v>Административни трансфери из буџета - Издаци за отплату главнице и набавку финансијске имовине</v>
          </cell>
          <cell r="J5656">
            <v>0</v>
          </cell>
        </row>
        <row r="5657">
          <cell r="F5657">
            <v>499</v>
          </cell>
          <cell r="G5657" t="str">
            <v>Административни трансфери из буџета - Средства резерве</v>
          </cell>
          <cell r="J5657">
            <v>0</v>
          </cell>
        </row>
        <row r="5658">
          <cell r="F5658">
            <v>511</v>
          </cell>
          <cell r="G5658" t="str">
            <v>Зграде и грађевински објекти</v>
          </cell>
          <cell r="J5658">
            <v>0</v>
          </cell>
        </row>
        <row r="5659">
          <cell r="F5659">
            <v>512</v>
          </cell>
          <cell r="G5659" t="str">
            <v>Машине и опрема</v>
          </cell>
          <cell r="J5659">
            <v>0</v>
          </cell>
        </row>
        <row r="5660">
          <cell r="F5660">
            <v>513</v>
          </cell>
          <cell r="G5660" t="str">
            <v>Остале некретнине и опрема</v>
          </cell>
          <cell r="J5660">
            <v>0</v>
          </cell>
        </row>
        <row r="5661">
          <cell r="F5661">
            <v>514</v>
          </cell>
          <cell r="G5661" t="str">
            <v>Култивисана имовина</v>
          </cell>
          <cell r="J5661">
            <v>0</v>
          </cell>
        </row>
        <row r="5662">
          <cell r="F5662">
            <v>515</v>
          </cell>
          <cell r="G5662" t="str">
            <v>Нематеријална имовина</v>
          </cell>
          <cell r="J5662">
            <v>0</v>
          </cell>
        </row>
        <row r="5663">
          <cell r="F5663">
            <v>521</v>
          </cell>
          <cell r="G5663" t="str">
            <v>Робне резерве</v>
          </cell>
          <cell r="J5663">
            <v>0</v>
          </cell>
        </row>
        <row r="5664">
          <cell r="F5664">
            <v>522</v>
          </cell>
          <cell r="G5664" t="str">
            <v>Залихе производње</v>
          </cell>
          <cell r="J5664">
            <v>0</v>
          </cell>
        </row>
        <row r="5665">
          <cell r="F5665">
            <v>523</v>
          </cell>
          <cell r="G5665" t="str">
            <v>Залихе робе за даљу продају</v>
          </cell>
          <cell r="J5665">
            <v>0</v>
          </cell>
        </row>
        <row r="5666">
          <cell r="F5666">
            <v>531</v>
          </cell>
          <cell r="G5666" t="str">
            <v>Драгоцености</v>
          </cell>
          <cell r="J5666">
            <v>0</v>
          </cell>
        </row>
        <row r="5667">
          <cell r="F5667">
            <v>541</v>
          </cell>
          <cell r="G5667" t="str">
            <v>Земљиште</v>
          </cell>
          <cell r="J5667">
            <v>0</v>
          </cell>
        </row>
        <row r="5668">
          <cell r="F5668">
            <v>542</v>
          </cell>
          <cell r="G5668" t="str">
            <v>Рудна богатства</v>
          </cell>
          <cell r="J5668">
            <v>0</v>
          </cell>
        </row>
        <row r="5669">
          <cell r="F5669">
            <v>543</v>
          </cell>
          <cell r="G5669" t="str">
            <v>Шуме и воде</v>
          </cell>
          <cell r="J5669">
            <v>0</v>
          </cell>
        </row>
        <row r="5670">
          <cell r="F5670">
            <v>551</v>
          </cell>
          <cell r="G5670" t="str">
            <v>Нефинансијска имовина која се финансира из средстава за реализацију националног инвестиционог плана</v>
          </cell>
          <cell r="J5670">
            <v>0</v>
          </cell>
        </row>
        <row r="5671">
          <cell r="F5671">
            <v>611</v>
          </cell>
          <cell r="G5671" t="str">
            <v>Отплата главнице домаћим кредиторима</v>
          </cell>
          <cell r="J5671">
            <v>0</v>
          </cell>
        </row>
        <row r="5672">
          <cell r="F5672">
            <v>620</v>
          </cell>
          <cell r="G5672" t="str">
            <v>Набавка финансијске имовине</v>
          </cell>
          <cell r="J5672">
            <v>0</v>
          </cell>
        </row>
        <row r="5673">
          <cell r="G5673" t="str">
            <v>Извори финансирања за функцију 630:</v>
          </cell>
        </row>
        <row r="5674">
          <cell r="F5674" t="str">
            <v>01</v>
          </cell>
          <cell r="G5674" t="str">
            <v>Приходи из буџета</v>
          </cell>
          <cell r="H5674">
            <v>0</v>
          </cell>
          <cell r="J5674">
            <v>0</v>
          </cell>
        </row>
        <row r="5675">
          <cell r="F5675" t="str">
            <v>02</v>
          </cell>
          <cell r="G5675" t="str">
            <v>Трансфери између корисника на истом нивоу</v>
          </cell>
          <cell r="J5675">
            <v>0</v>
          </cell>
        </row>
        <row r="5676">
          <cell r="F5676" t="str">
            <v>03</v>
          </cell>
          <cell r="G5676" t="str">
            <v>Социјални доприноси</v>
          </cell>
          <cell r="J5676">
            <v>0</v>
          </cell>
        </row>
        <row r="5677">
          <cell r="F5677" t="str">
            <v>04</v>
          </cell>
          <cell r="G5677" t="str">
            <v>Сопствени приходи буџетских корисника</v>
          </cell>
          <cell r="J5677">
            <v>0</v>
          </cell>
        </row>
        <row r="5678">
          <cell r="F5678" t="str">
            <v>05</v>
          </cell>
          <cell r="G5678" t="str">
            <v>Донације од иностраних земаља</v>
          </cell>
          <cell r="J5678">
            <v>0</v>
          </cell>
        </row>
        <row r="5679">
          <cell r="F5679" t="str">
            <v>06</v>
          </cell>
          <cell r="G5679" t="str">
            <v>Донације од међународних организација</v>
          </cell>
          <cell r="J5679">
            <v>0</v>
          </cell>
        </row>
        <row r="5680">
          <cell r="F5680" t="str">
            <v>07</v>
          </cell>
          <cell r="G5680" t="str">
            <v>Донације од осталих нивоа власти</v>
          </cell>
          <cell r="J5680">
            <v>0</v>
          </cell>
        </row>
        <row r="5681">
          <cell r="F5681" t="str">
            <v>08</v>
          </cell>
          <cell r="G5681" t="str">
            <v>Донације од невладиних организација и појединаца</v>
          </cell>
          <cell r="J5681">
            <v>0</v>
          </cell>
        </row>
        <row r="5682">
          <cell r="F5682" t="str">
            <v>09</v>
          </cell>
          <cell r="G5682" t="str">
            <v>Примања од продаје нефинансијске имовине</v>
          </cell>
          <cell r="J5682">
            <v>0</v>
          </cell>
        </row>
        <row r="5683">
          <cell r="F5683" t="str">
            <v>10</v>
          </cell>
          <cell r="G5683" t="str">
            <v>Примања од домаћих задуживања</v>
          </cell>
          <cell r="J5683">
            <v>0</v>
          </cell>
        </row>
        <row r="5684">
          <cell r="F5684" t="str">
            <v>11</v>
          </cell>
          <cell r="G5684" t="str">
            <v>Примања од иностраних задуживања</v>
          </cell>
          <cell r="J5684">
            <v>0</v>
          </cell>
        </row>
        <row r="5685">
          <cell r="F5685" t="str">
            <v>12</v>
          </cell>
          <cell r="G5685" t="str">
            <v>Примања од отплате датих кредита и продаје финансијске имовине</v>
          </cell>
          <cell r="J5685">
            <v>0</v>
          </cell>
        </row>
        <row r="5686">
          <cell r="F5686" t="str">
            <v>13</v>
          </cell>
          <cell r="G5686" t="str">
            <v>Нераспоређени вишак прихода из ранијих година</v>
          </cell>
          <cell r="J5686">
            <v>0</v>
          </cell>
        </row>
        <row r="5687">
          <cell r="F5687" t="str">
            <v>14</v>
          </cell>
          <cell r="G5687" t="str">
            <v>Неутрошена средства од приватизације из претходних година</v>
          </cell>
          <cell r="J5687">
            <v>0</v>
          </cell>
        </row>
        <row r="5688">
          <cell r="F5688" t="str">
            <v>15</v>
          </cell>
          <cell r="G5688" t="str">
            <v>Неутрошена средства донација из претходних година</v>
          </cell>
          <cell r="J5688">
            <v>0</v>
          </cell>
        </row>
        <row r="5689">
          <cell r="F5689" t="str">
            <v>16</v>
          </cell>
          <cell r="G5689" t="str">
            <v>Родитељски динар за ваннаставне активности</v>
          </cell>
          <cell r="J5689">
            <v>0</v>
          </cell>
        </row>
        <row r="5690">
          <cell r="G5690" t="str">
            <v>Функција 630:</v>
          </cell>
          <cell r="H5690">
            <v>0</v>
          </cell>
          <cell r="I5690">
            <v>0</v>
          </cell>
          <cell r="J5690">
            <v>0</v>
          </cell>
        </row>
        <row r="5691">
          <cell r="G5691" t="str">
            <v>Извори финансирања за програмску активност 0601-0001:</v>
          </cell>
        </row>
        <row r="5692">
          <cell r="F5692" t="str">
            <v>01</v>
          </cell>
          <cell r="G5692" t="str">
            <v>Приходи из буџета</v>
          </cell>
          <cell r="H5692">
            <v>0</v>
          </cell>
          <cell r="J5692">
            <v>0</v>
          </cell>
        </row>
        <row r="5693">
          <cell r="F5693" t="str">
            <v>02</v>
          </cell>
          <cell r="G5693" t="str">
            <v>Трансфери између корисника на истом нивоу</v>
          </cell>
          <cell r="J5693">
            <v>0</v>
          </cell>
        </row>
        <row r="5694">
          <cell r="F5694" t="str">
            <v>03</v>
          </cell>
          <cell r="G5694" t="str">
            <v>Социјални доприноси</v>
          </cell>
          <cell r="J5694">
            <v>0</v>
          </cell>
        </row>
        <row r="5695">
          <cell r="F5695" t="str">
            <v>04</v>
          </cell>
          <cell r="G5695" t="str">
            <v>Сопствени приходи буџетских корисника</v>
          </cell>
          <cell r="J5695">
            <v>0</v>
          </cell>
        </row>
        <row r="5696">
          <cell r="F5696" t="str">
            <v>05</v>
          </cell>
          <cell r="G5696" t="str">
            <v>Донације од иностраних земаља</v>
          </cell>
          <cell r="J5696">
            <v>0</v>
          </cell>
        </row>
        <row r="5697">
          <cell r="F5697" t="str">
            <v>06</v>
          </cell>
          <cell r="G5697" t="str">
            <v>Донације од међународних организација</v>
          </cell>
          <cell r="J5697">
            <v>0</v>
          </cell>
        </row>
        <row r="5698">
          <cell r="F5698" t="str">
            <v>07</v>
          </cell>
          <cell r="G5698" t="str">
            <v>Донације од осталих нивоа власти</v>
          </cell>
          <cell r="J5698">
            <v>0</v>
          </cell>
        </row>
        <row r="5699">
          <cell r="F5699" t="str">
            <v>08</v>
          </cell>
          <cell r="G5699" t="str">
            <v>Донације од невладиних организација и појединаца</v>
          </cell>
          <cell r="J5699">
            <v>0</v>
          </cell>
        </row>
        <row r="5700">
          <cell r="F5700" t="str">
            <v>09</v>
          </cell>
          <cell r="G5700" t="str">
            <v>Примања од продаје нефинансијске имовине</v>
          </cell>
          <cell r="J5700">
            <v>0</v>
          </cell>
        </row>
        <row r="5701">
          <cell r="F5701" t="str">
            <v>10</v>
          </cell>
          <cell r="G5701" t="str">
            <v>Примања од домаћих задуживања</v>
          </cell>
          <cell r="J5701">
            <v>0</v>
          </cell>
        </row>
        <row r="5702">
          <cell r="F5702" t="str">
            <v>11</v>
          </cell>
          <cell r="G5702" t="str">
            <v>Примања од иностраних задуживања</v>
          </cell>
          <cell r="J5702">
            <v>0</v>
          </cell>
        </row>
        <row r="5703">
          <cell r="F5703" t="str">
            <v>12</v>
          </cell>
          <cell r="G5703" t="str">
            <v>Примања од отплате датих кредита и продаје финансијске имовине</v>
          </cell>
          <cell r="J5703">
            <v>0</v>
          </cell>
        </row>
        <row r="5704">
          <cell r="F5704" t="str">
            <v>13</v>
          </cell>
          <cell r="G5704" t="str">
            <v>Нераспоређени вишак прихода из ранијих година</v>
          </cell>
          <cell r="J5704">
            <v>0</v>
          </cell>
        </row>
        <row r="5705">
          <cell r="F5705" t="str">
            <v>14</v>
          </cell>
          <cell r="G5705" t="str">
            <v>Неутрошена средства од приватизације из претходних година</v>
          </cell>
          <cell r="J5705">
            <v>0</v>
          </cell>
        </row>
        <row r="5706">
          <cell r="F5706" t="str">
            <v>15</v>
          </cell>
          <cell r="G5706" t="str">
            <v>Неутрошена средства донација из претходних година</v>
          </cell>
          <cell r="J5706">
            <v>0</v>
          </cell>
        </row>
        <row r="5707">
          <cell r="F5707" t="str">
            <v>16</v>
          </cell>
          <cell r="G5707" t="str">
            <v>Родитељски динар за ваннаставне активности</v>
          </cell>
          <cell r="J5707">
            <v>0</v>
          </cell>
        </row>
        <row r="5708">
          <cell r="G5708" t="str">
            <v>Свега за програмску активност 0601-0001:</v>
          </cell>
          <cell r="H5708">
            <v>0</v>
          </cell>
          <cell r="I5708">
            <v>0</v>
          </cell>
          <cell r="J5708">
            <v>0</v>
          </cell>
        </row>
        <row r="5710">
          <cell r="C5710" t="str">
            <v xml:space="preserve">0601-0002  </v>
          </cell>
          <cell r="G5710" t="str">
            <v>Управљање отпадним водама</v>
          </cell>
        </row>
        <row r="5711">
          <cell r="D5711">
            <v>510</v>
          </cell>
          <cell r="G5711" t="str">
            <v>Управљање отпадним водама</v>
          </cell>
        </row>
        <row r="5712">
          <cell r="F5712">
            <v>411</v>
          </cell>
          <cell r="G5712" t="str">
            <v>Плате, додаци и накнаде запослених (зараде)</v>
          </cell>
          <cell r="J5712">
            <v>0</v>
          </cell>
        </row>
        <row r="5713">
          <cell r="F5713">
            <v>412</v>
          </cell>
          <cell r="G5713" t="str">
            <v>Социјални доприноси на терет послодавца</v>
          </cell>
          <cell r="J5713">
            <v>0</v>
          </cell>
        </row>
        <row r="5714">
          <cell r="F5714">
            <v>413</v>
          </cell>
          <cell r="G5714" t="str">
            <v>Накнаде у натури</v>
          </cell>
          <cell r="J5714">
            <v>0</v>
          </cell>
        </row>
        <row r="5715">
          <cell r="F5715">
            <v>414</v>
          </cell>
          <cell r="G5715" t="str">
            <v>Социјална давања запосленима</v>
          </cell>
          <cell r="J5715">
            <v>0</v>
          </cell>
        </row>
        <row r="5716">
          <cell r="F5716">
            <v>415</v>
          </cell>
          <cell r="G5716" t="str">
            <v>Накнаде трошкова за запослене</v>
          </cell>
          <cell r="J5716">
            <v>0</v>
          </cell>
        </row>
        <row r="5717">
          <cell r="F5717">
            <v>416</v>
          </cell>
          <cell r="G5717" t="str">
            <v>Награде запосленима и остали посебни расходи</v>
          </cell>
          <cell r="J5717">
            <v>0</v>
          </cell>
        </row>
        <row r="5718">
          <cell r="F5718">
            <v>417</v>
          </cell>
          <cell r="G5718" t="str">
            <v>Посланички додатак</v>
          </cell>
          <cell r="J5718">
            <v>0</v>
          </cell>
        </row>
        <row r="5719">
          <cell r="F5719">
            <v>418</v>
          </cell>
          <cell r="G5719" t="str">
            <v>Судијски додатак.</v>
          </cell>
          <cell r="J5719">
            <v>0</v>
          </cell>
        </row>
        <row r="5720">
          <cell r="F5720">
            <v>421</v>
          </cell>
          <cell r="G5720" t="str">
            <v>Стални трошкови</v>
          </cell>
          <cell r="J5720">
            <v>0</v>
          </cell>
        </row>
        <row r="5721">
          <cell r="F5721">
            <v>422</v>
          </cell>
          <cell r="G5721" t="str">
            <v>Трошкови путовања</v>
          </cell>
          <cell r="J5721">
            <v>0</v>
          </cell>
        </row>
        <row r="5722">
          <cell r="F5722">
            <v>423</v>
          </cell>
          <cell r="G5722" t="str">
            <v>Услуге по уговору</v>
          </cell>
          <cell r="J5722">
            <v>0</v>
          </cell>
        </row>
        <row r="5723">
          <cell r="F5723">
            <v>424</v>
          </cell>
          <cell r="G5723" t="str">
            <v>Специјализоване услуге</v>
          </cell>
          <cell r="J5723">
            <v>0</v>
          </cell>
        </row>
        <row r="5724">
          <cell r="F5724">
            <v>425</v>
          </cell>
          <cell r="G5724" t="str">
            <v>Текуће поправке и одржавање</v>
          </cell>
          <cell r="J5724">
            <v>0</v>
          </cell>
        </row>
        <row r="5725">
          <cell r="F5725">
            <v>426</v>
          </cell>
          <cell r="G5725" t="str">
            <v>Материјал</v>
          </cell>
          <cell r="J5725">
            <v>0</v>
          </cell>
        </row>
        <row r="5726">
          <cell r="F5726">
            <v>431</v>
          </cell>
          <cell r="G5726" t="str">
            <v>Амортизација некретнина и опреме</v>
          </cell>
          <cell r="J5726">
            <v>0</v>
          </cell>
        </row>
        <row r="5727">
          <cell r="F5727">
            <v>432</v>
          </cell>
          <cell r="G5727" t="str">
            <v>Амортизација култивисане имовине</v>
          </cell>
          <cell r="J5727">
            <v>0</v>
          </cell>
        </row>
        <row r="5728">
          <cell r="F5728">
            <v>433</v>
          </cell>
          <cell r="G5728" t="str">
            <v>Употреба драгоцености</v>
          </cell>
          <cell r="J5728">
            <v>0</v>
          </cell>
        </row>
        <row r="5729">
          <cell r="F5729">
            <v>434</v>
          </cell>
          <cell r="G5729" t="str">
            <v>Употреба природне имовине</v>
          </cell>
          <cell r="J5729">
            <v>0</v>
          </cell>
        </row>
        <row r="5730">
          <cell r="F5730">
            <v>435</v>
          </cell>
          <cell r="G5730" t="str">
            <v>Амортизација нематеријалне имовине</v>
          </cell>
          <cell r="J5730">
            <v>0</v>
          </cell>
        </row>
        <row r="5731">
          <cell r="F5731">
            <v>441</v>
          </cell>
          <cell r="G5731" t="str">
            <v>Отплата домаћих камата</v>
          </cell>
          <cell r="J5731">
            <v>0</v>
          </cell>
        </row>
        <row r="5732">
          <cell r="F5732">
            <v>442</v>
          </cell>
          <cell r="G5732" t="str">
            <v>Отплата страних камата</v>
          </cell>
          <cell r="J5732">
            <v>0</v>
          </cell>
        </row>
        <row r="5733">
          <cell r="F5733">
            <v>443</v>
          </cell>
          <cell r="G5733" t="str">
            <v>Отплата камата по гаранцијама</v>
          </cell>
          <cell r="J5733">
            <v>0</v>
          </cell>
        </row>
        <row r="5734">
          <cell r="F5734">
            <v>444</v>
          </cell>
          <cell r="G5734" t="str">
            <v>Пратећи трошкови задуживања</v>
          </cell>
          <cell r="J5734">
            <v>0</v>
          </cell>
        </row>
        <row r="5735">
          <cell r="F5735">
            <v>4511</v>
          </cell>
          <cell r="G5735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735">
            <v>0</v>
          </cell>
        </row>
        <row r="5736">
          <cell r="F5736">
            <v>4512</v>
          </cell>
          <cell r="G5736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736">
            <v>0</v>
          </cell>
        </row>
        <row r="5737">
          <cell r="F5737">
            <v>452</v>
          </cell>
          <cell r="G5737" t="str">
            <v>Субвенције приватним финансијским институцијама</v>
          </cell>
          <cell r="J5737">
            <v>0</v>
          </cell>
        </row>
        <row r="5738">
          <cell r="F5738">
            <v>453</v>
          </cell>
          <cell r="G5738" t="str">
            <v>Субвенције јавним финансијским институцијама</v>
          </cell>
          <cell r="J5738">
            <v>0</v>
          </cell>
        </row>
        <row r="5739">
          <cell r="F5739">
            <v>454</v>
          </cell>
          <cell r="G5739" t="str">
            <v>Субвенције приватним предузећима</v>
          </cell>
          <cell r="J5739">
            <v>0</v>
          </cell>
        </row>
        <row r="5740">
          <cell r="F5740">
            <v>461</v>
          </cell>
          <cell r="G5740" t="str">
            <v>Донације страним владама</v>
          </cell>
          <cell r="J5740">
            <v>0</v>
          </cell>
        </row>
        <row r="5741">
          <cell r="F5741">
            <v>462</v>
          </cell>
          <cell r="G5741" t="str">
            <v>Донације и дотације међународним организацијама</v>
          </cell>
          <cell r="J5741">
            <v>0</v>
          </cell>
        </row>
        <row r="5742">
          <cell r="F5742">
            <v>4631</v>
          </cell>
          <cell r="G5742" t="str">
            <v>Текући трансфери осталим нивоима власти</v>
          </cell>
          <cell r="J5742">
            <v>0</v>
          </cell>
        </row>
        <row r="5743">
          <cell r="F5743">
            <v>4632</v>
          </cell>
          <cell r="G5743" t="str">
            <v>Капитални трансфери осталим нивоима власти</v>
          </cell>
          <cell r="J5743">
            <v>0</v>
          </cell>
        </row>
        <row r="5744">
          <cell r="F5744">
            <v>464</v>
          </cell>
          <cell r="G5744" t="str">
            <v>Дотације организацијама обавезног социјалног осигурања</v>
          </cell>
          <cell r="J5744">
            <v>0</v>
          </cell>
        </row>
        <row r="5745">
          <cell r="F5745">
            <v>465</v>
          </cell>
          <cell r="G5745" t="str">
            <v>Остале донације, дотације и трансфери</v>
          </cell>
          <cell r="J5745">
            <v>0</v>
          </cell>
        </row>
        <row r="5746">
          <cell r="F5746">
            <v>472</v>
          </cell>
          <cell r="G5746" t="str">
            <v>Накнаде за социјалну заштиту из буџета</v>
          </cell>
          <cell r="J5746">
            <v>0</v>
          </cell>
        </row>
        <row r="5747">
          <cell r="F5747">
            <v>481</v>
          </cell>
          <cell r="G5747" t="str">
            <v>Дотације невладиним организацијама</v>
          </cell>
          <cell r="J5747">
            <v>0</v>
          </cell>
        </row>
        <row r="5748">
          <cell r="F5748">
            <v>482</v>
          </cell>
          <cell r="G5748" t="str">
            <v>Порези, обавезне таксе, казне и пенали</v>
          </cell>
          <cell r="J5748">
            <v>0</v>
          </cell>
        </row>
        <row r="5749">
          <cell r="F5749">
            <v>483</v>
          </cell>
          <cell r="G5749" t="str">
            <v>Новчане казне и пенали по решењу судова</v>
          </cell>
          <cell r="J5749">
            <v>0</v>
          </cell>
        </row>
        <row r="5750">
          <cell r="F5750">
            <v>484</v>
          </cell>
          <cell r="G5750" t="str">
            <v>Накнада штете за повреде или штету насталу услед елементарних непогода или других природних узрока</v>
          </cell>
          <cell r="J5750">
            <v>0</v>
          </cell>
        </row>
        <row r="5751">
          <cell r="F5751">
            <v>485</v>
          </cell>
          <cell r="G5751" t="str">
            <v>Накнада штете за повреде или штету нанету од стране државних органа</v>
          </cell>
          <cell r="J5751">
            <v>0</v>
          </cell>
        </row>
        <row r="5752">
          <cell r="F5752">
            <v>489</v>
          </cell>
          <cell r="G5752" t="str">
            <v>Расходи који се финансирају из средстава за реализацију националног инвестиционог плана</v>
          </cell>
          <cell r="J5752">
            <v>0</v>
          </cell>
        </row>
        <row r="5753">
          <cell r="F5753">
            <v>494</v>
          </cell>
          <cell r="G5753" t="str">
            <v>Административни трансфери из буџета - Текући расходи</v>
          </cell>
          <cell r="J5753">
            <v>0</v>
          </cell>
        </row>
        <row r="5754">
          <cell r="F5754">
            <v>495</v>
          </cell>
          <cell r="G5754" t="str">
            <v>Административни трансфери из буџета - Издаци за нефинансијску имовину</v>
          </cell>
          <cell r="J5754">
            <v>0</v>
          </cell>
        </row>
        <row r="5755">
          <cell r="F5755">
            <v>496</v>
          </cell>
          <cell r="G5755" t="str">
            <v>Административни трансфери из буџета - Издаци за отплату главнице и набавку финансијске имовине</v>
          </cell>
          <cell r="J5755">
            <v>0</v>
          </cell>
        </row>
        <row r="5756">
          <cell r="F5756">
            <v>499</v>
          </cell>
          <cell r="G5756" t="str">
            <v>Административни трансфери из буџета - Средства резерве</v>
          </cell>
          <cell r="J5756">
            <v>0</v>
          </cell>
        </row>
        <row r="5757">
          <cell r="F5757">
            <v>511</v>
          </cell>
          <cell r="G5757" t="str">
            <v>Зграде и грађевински објекти</v>
          </cell>
          <cell r="J5757">
            <v>0</v>
          </cell>
        </row>
        <row r="5758">
          <cell r="F5758">
            <v>512</v>
          </cell>
          <cell r="G5758" t="str">
            <v>Машине и опрема</v>
          </cell>
          <cell r="J5758">
            <v>0</v>
          </cell>
        </row>
        <row r="5759">
          <cell r="F5759">
            <v>513</v>
          </cell>
          <cell r="G5759" t="str">
            <v>Остале некретнине и опрема</v>
          </cell>
          <cell r="J5759">
            <v>0</v>
          </cell>
        </row>
        <row r="5760">
          <cell r="F5760">
            <v>514</v>
          </cell>
          <cell r="G5760" t="str">
            <v>Култивисана имовина</v>
          </cell>
          <cell r="J5760">
            <v>0</v>
          </cell>
        </row>
        <row r="5761">
          <cell r="F5761">
            <v>515</v>
          </cell>
          <cell r="G5761" t="str">
            <v>Нематеријална имовина</v>
          </cell>
          <cell r="J5761">
            <v>0</v>
          </cell>
        </row>
        <row r="5762">
          <cell r="F5762">
            <v>521</v>
          </cell>
          <cell r="G5762" t="str">
            <v>Робне резерве</v>
          </cell>
          <cell r="J5762">
            <v>0</v>
          </cell>
        </row>
        <row r="5763">
          <cell r="F5763">
            <v>522</v>
          </cell>
          <cell r="G5763" t="str">
            <v>Залихе производње</v>
          </cell>
          <cell r="J5763">
            <v>0</v>
          </cell>
        </row>
        <row r="5764">
          <cell r="F5764">
            <v>523</v>
          </cell>
          <cell r="G5764" t="str">
            <v>Залихе робе за даљу продају</v>
          </cell>
          <cell r="J5764">
            <v>0</v>
          </cell>
        </row>
        <row r="5765">
          <cell r="F5765">
            <v>531</v>
          </cell>
          <cell r="G5765" t="str">
            <v>Драгоцености</v>
          </cell>
          <cell r="J5765">
            <v>0</v>
          </cell>
        </row>
        <row r="5766">
          <cell r="F5766">
            <v>541</v>
          </cell>
          <cell r="G5766" t="str">
            <v>Земљиште</v>
          </cell>
          <cell r="J5766">
            <v>0</v>
          </cell>
        </row>
        <row r="5767">
          <cell r="F5767">
            <v>542</v>
          </cell>
          <cell r="G5767" t="str">
            <v>Рудна богатства</v>
          </cell>
          <cell r="J5767">
            <v>0</v>
          </cell>
        </row>
        <row r="5768">
          <cell r="F5768">
            <v>543</v>
          </cell>
          <cell r="G5768" t="str">
            <v>Шуме и воде</v>
          </cell>
          <cell r="J5768">
            <v>0</v>
          </cell>
        </row>
        <row r="5769">
          <cell r="F5769">
            <v>551</v>
          </cell>
          <cell r="G5769" t="str">
            <v>Нефинансијска имовина која се финансира из средстава за реализацију националног инвестиционог плана</v>
          </cell>
          <cell r="J5769">
            <v>0</v>
          </cell>
        </row>
        <row r="5770">
          <cell r="F5770">
            <v>611</v>
          </cell>
          <cell r="G5770" t="str">
            <v>Отплата главнице домаћим кредиторима</v>
          </cell>
          <cell r="J5770">
            <v>0</v>
          </cell>
        </row>
        <row r="5771">
          <cell r="F5771">
            <v>620</v>
          </cell>
          <cell r="G5771" t="str">
            <v>Набавка финансијске имовине</v>
          </cell>
          <cell r="J5771">
            <v>0</v>
          </cell>
        </row>
        <row r="5772">
          <cell r="G5772" t="str">
            <v>Извори финансирања за функцију 510:</v>
          </cell>
        </row>
        <row r="5773">
          <cell r="F5773" t="str">
            <v>01</v>
          </cell>
          <cell r="G5773" t="str">
            <v>Приходи из буџета</v>
          </cell>
          <cell r="H5773">
            <v>0</v>
          </cell>
          <cell r="J5773">
            <v>0</v>
          </cell>
        </row>
        <row r="5774">
          <cell r="F5774" t="str">
            <v>02</v>
          </cell>
          <cell r="G5774" t="str">
            <v>Трансфери између корисника на истом нивоу</v>
          </cell>
          <cell r="J5774">
            <v>0</v>
          </cell>
        </row>
        <row r="5775">
          <cell r="F5775" t="str">
            <v>03</v>
          </cell>
          <cell r="G5775" t="str">
            <v>Социјални доприноси</v>
          </cell>
          <cell r="J5775">
            <v>0</v>
          </cell>
        </row>
        <row r="5776">
          <cell r="F5776" t="str">
            <v>04</v>
          </cell>
          <cell r="G5776" t="str">
            <v>Сопствени приходи буџетских корисника</v>
          </cell>
          <cell r="J5776">
            <v>0</v>
          </cell>
        </row>
        <row r="5777">
          <cell r="F5777" t="str">
            <v>05</v>
          </cell>
          <cell r="G5777" t="str">
            <v>Донације од иностраних земаља</v>
          </cell>
          <cell r="J5777">
            <v>0</v>
          </cell>
        </row>
        <row r="5778">
          <cell r="F5778" t="str">
            <v>06</v>
          </cell>
          <cell r="G5778" t="str">
            <v>Донације од међународних организација</v>
          </cell>
          <cell r="J5778">
            <v>0</v>
          </cell>
        </row>
        <row r="5779">
          <cell r="F5779" t="str">
            <v>07</v>
          </cell>
          <cell r="G5779" t="str">
            <v>Донације од осталих нивоа власти</v>
          </cell>
          <cell r="J5779">
            <v>0</v>
          </cell>
        </row>
        <row r="5780">
          <cell r="F5780" t="str">
            <v>08</v>
          </cell>
          <cell r="G5780" t="str">
            <v>Донације од невладиних организација и појединаца</v>
          </cell>
          <cell r="J5780">
            <v>0</v>
          </cell>
        </row>
        <row r="5781">
          <cell r="F5781" t="str">
            <v>09</v>
          </cell>
          <cell r="G5781" t="str">
            <v>Примања од продаје нефинансијске имовине</v>
          </cell>
          <cell r="J5781">
            <v>0</v>
          </cell>
        </row>
        <row r="5782">
          <cell r="F5782" t="str">
            <v>10</v>
          </cell>
          <cell r="G5782" t="str">
            <v>Примања од домаћих задуживања</v>
          </cell>
          <cell r="J5782">
            <v>0</v>
          </cell>
        </row>
        <row r="5783">
          <cell r="F5783" t="str">
            <v>11</v>
          </cell>
          <cell r="G5783" t="str">
            <v>Примања од иностраних задуживања</v>
          </cell>
          <cell r="J5783">
            <v>0</v>
          </cell>
        </row>
        <row r="5784">
          <cell r="F5784" t="str">
            <v>12</v>
          </cell>
          <cell r="G5784" t="str">
            <v>Примања од отплате датих кредита и продаје финансијске имовине</v>
          </cell>
          <cell r="J5784">
            <v>0</v>
          </cell>
        </row>
        <row r="5785">
          <cell r="F5785" t="str">
            <v>13</v>
          </cell>
          <cell r="G5785" t="str">
            <v>Нераспоређени вишак прихода из ранијих година</v>
          </cell>
          <cell r="J5785">
            <v>0</v>
          </cell>
        </row>
        <row r="5786">
          <cell r="F5786" t="str">
            <v>14</v>
          </cell>
          <cell r="G5786" t="str">
            <v>Неутрошена средства од приватизације из претходних година</v>
          </cell>
          <cell r="J5786">
            <v>0</v>
          </cell>
        </row>
        <row r="5787">
          <cell r="F5787" t="str">
            <v>15</v>
          </cell>
          <cell r="G5787" t="str">
            <v>Неутрошена средства донација из претходних година</v>
          </cell>
          <cell r="J5787">
            <v>0</v>
          </cell>
        </row>
        <row r="5788">
          <cell r="F5788" t="str">
            <v>16</v>
          </cell>
          <cell r="G5788" t="str">
            <v>Родитељски динар за ваннаставне активности</v>
          </cell>
          <cell r="J5788">
            <v>0</v>
          </cell>
        </row>
        <row r="5789">
          <cell r="G5789" t="str">
            <v>Функција 510:</v>
          </cell>
          <cell r="H5789">
            <v>0</v>
          </cell>
          <cell r="I5789">
            <v>0</v>
          </cell>
          <cell r="J5789">
            <v>0</v>
          </cell>
        </row>
        <row r="5790">
          <cell r="G5790" t="str">
            <v>Извори финансирања за програмску активност 0601-0002:</v>
          </cell>
        </row>
        <row r="5791">
          <cell r="F5791" t="str">
            <v>01</v>
          </cell>
          <cell r="G5791" t="str">
            <v>Приходи из буџета</v>
          </cell>
          <cell r="H5791">
            <v>0</v>
          </cell>
          <cell r="J5791">
            <v>0</v>
          </cell>
        </row>
        <row r="5792">
          <cell r="F5792" t="str">
            <v>02</v>
          </cell>
          <cell r="G5792" t="str">
            <v>Трансфери између корисника на истом нивоу</v>
          </cell>
          <cell r="J5792">
            <v>0</v>
          </cell>
        </row>
        <row r="5793">
          <cell r="F5793" t="str">
            <v>03</v>
          </cell>
          <cell r="G5793" t="str">
            <v>Социјални доприноси</v>
          </cell>
          <cell r="J5793">
            <v>0</v>
          </cell>
        </row>
        <row r="5794">
          <cell r="F5794" t="str">
            <v>04</v>
          </cell>
          <cell r="G5794" t="str">
            <v>Сопствени приходи буџетских корисника</v>
          </cell>
          <cell r="J5794">
            <v>0</v>
          </cell>
        </row>
        <row r="5795">
          <cell r="F5795" t="str">
            <v>05</v>
          </cell>
          <cell r="G5795" t="str">
            <v>Донације од иностраних земаља</v>
          </cell>
          <cell r="J5795">
            <v>0</v>
          </cell>
        </row>
        <row r="5796">
          <cell r="F5796" t="str">
            <v>06</v>
          </cell>
          <cell r="G5796" t="str">
            <v>Донације од међународних организација</v>
          </cell>
          <cell r="J5796">
            <v>0</v>
          </cell>
        </row>
        <row r="5797">
          <cell r="F5797" t="str">
            <v>07</v>
          </cell>
          <cell r="G5797" t="str">
            <v>Донације од осталих нивоа власти</v>
          </cell>
          <cell r="J5797">
            <v>0</v>
          </cell>
        </row>
        <row r="5798">
          <cell r="F5798" t="str">
            <v>08</v>
          </cell>
          <cell r="G5798" t="str">
            <v>Донације од невладиних организација и појединаца</v>
          </cell>
          <cell r="J5798">
            <v>0</v>
          </cell>
        </row>
        <row r="5799">
          <cell r="F5799" t="str">
            <v>09</v>
          </cell>
          <cell r="G5799" t="str">
            <v>Примања од продаје нефинансијске имовине</v>
          </cell>
          <cell r="J5799">
            <v>0</v>
          </cell>
        </row>
        <row r="5800">
          <cell r="F5800" t="str">
            <v>10</v>
          </cell>
          <cell r="G5800" t="str">
            <v>Примања од домаћих задуживања</v>
          </cell>
          <cell r="J5800">
            <v>0</v>
          </cell>
        </row>
        <row r="5801">
          <cell r="F5801" t="str">
            <v>11</v>
          </cell>
          <cell r="G5801" t="str">
            <v>Примања од иностраних задуживања</v>
          </cell>
          <cell r="J5801">
            <v>0</v>
          </cell>
        </row>
        <row r="5802">
          <cell r="F5802" t="str">
            <v>12</v>
          </cell>
          <cell r="G5802" t="str">
            <v>Примања од отплате датих кредита и продаје финансијске имовине</v>
          </cell>
          <cell r="J5802">
            <v>0</v>
          </cell>
        </row>
        <row r="5803">
          <cell r="F5803" t="str">
            <v>13</v>
          </cell>
          <cell r="G5803" t="str">
            <v>Нераспоређени вишак прихода из ранијих година</v>
          </cell>
          <cell r="J5803">
            <v>0</v>
          </cell>
        </row>
        <row r="5804">
          <cell r="F5804" t="str">
            <v>14</v>
          </cell>
          <cell r="G5804" t="str">
            <v>Неутрошена средства од приватизације из претходних година</v>
          </cell>
          <cell r="J5804">
            <v>0</v>
          </cell>
        </row>
        <row r="5805">
          <cell r="F5805" t="str">
            <v>15</v>
          </cell>
          <cell r="G5805" t="str">
            <v>Неутрошена средства донација из претходних година</v>
          </cell>
          <cell r="J5805">
            <v>0</v>
          </cell>
        </row>
        <row r="5806">
          <cell r="F5806" t="str">
            <v>16</v>
          </cell>
          <cell r="G5806" t="str">
            <v>Родитељски динар за ваннаставне активности</v>
          </cell>
          <cell r="J5806">
            <v>0</v>
          </cell>
        </row>
        <row r="5807">
          <cell r="G5807" t="str">
            <v>Свега за програмску активност 0601-0002:</v>
          </cell>
          <cell r="H5807">
            <v>0</v>
          </cell>
          <cell r="I5807">
            <v>0</v>
          </cell>
          <cell r="J5807">
            <v>0</v>
          </cell>
        </row>
        <row r="5809">
          <cell r="C5809" t="str">
            <v xml:space="preserve">0601-0006  </v>
          </cell>
          <cell r="G5809" t="str">
            <v>Паркинг сервис</v>
          </cell>
        </row>
        <row r="5810">
          <cell r="D5810">
            <v>451</v>
          </cell>
          <cell r="G5810" t="str">
            <v>Друмски саобраћај</v>
          </cell>
        </row>
        <row r="5811">
          <cell r="F5811">
            <v>411</v>
          </cell>
          <cell r="G5811" t="str">
            <v>Плате, додаци и накнаде запослених (зараде)</v>
          </cell>
          <cell r="J5811">
            <v>0</v>
          </cell>
        </row>
        <row r="5812">
          <cell r="F5812">
            <v>412</v>
          </cell>
          <cell r="G5812" t="str">
            <v>Социјални доприноси на терет послодавца</v>
          </cell>
          <cell r="J5812">
            <v>0</v>
          </cell>
        </row>
        <row r="5813">
          <cell r="F5813">
            <v>413</v>
          </cell>
          <cell r="G5813" t="str">
            <v>Накнаде у натури</v>
          </cell>
          <cell r="J5813">
            <v>0</v>
          </cell>
        </row>
        <row r="5814">
          <cell r="F5814">
            <v>414</v>
          </cell>
          <cell r="G5814" t="str">
            <v>Социјална давања запосленима</v>
          </cell>
          <cell r="J5814">
            <v>0</v>
          </cell>
        </row>
        <row r="5815">
          <cell r="F5815">
            <v>415</v>
          </cell>
          <cell r="G5815" t="str">
            <v>Накнаде трошкова за запослене</v>
          </cell>
          <cell r="J5815">
            <v>0</v>
          </cell>
        </row>
        <row r="5816">
          <cell r="F5816">
            <v>416</v>
          </cell>
          <cell r="G5816" t="str">
            <v>Награде запосленима и остали посебни расходи</v>
          </cell>
          <cell r="J5816">
            <v>0</v>
          </cell>
        </row>
        <row r="5817">
          <cell r="F5817">
            <v>417</v>
          </cell>
          <cell r="G5817" t="str">
            <v>Посланички додатак</v>
          </cell>
          <cell r="J5817">
            <v>0</v>
          </cell>
        </row>
        <row r="5818">
          <cell r="F5818">
            <v>418</v>
          </cell>
          <cell r="G5818" t="str">
            <v>Судијски додатак.</v>
          </cell>
          <cell r="J5818">
            <v>0</v>
          </cell>
        </row>
        <row r="5819">
          <cell r="F5819">
            <v>421</v>
          </cell>
          <cell r="G5819" t="str">
            <v>Стални трошкови</v>
          </cell>
          <cell r="J5819">
            <v>0</v>
          </cell>
        </row>
        <row r="5820">
          <cell r="F5820">
            <v>422</v>
          </cell>
          <cell r="G5820" t="str">
            <v>Трошкови путовања</v>
          </cell>
          <cell r="J5820">
            <v>0</v>
          </cell>
        </row>
        <row r="5821">
          <cell r="F5821">
            <v>423</v>
          </cell>
          <cell r="G5821" t="str">
            <v>Услуге по уговору</v>
          </cell>
          <cell r="J5821">
            <v>0</v>
          </cell>
        </row>
        <row r="5822">
          <cell r="F5822">
            <v>424</v>
          </cell>
          <cell r="G5822" t="str">
            <v>Специјализоване услуге</v>
          </cell>
          <cell r="J5822">
            <v>0</v>
          </cell>
        </row>
        <row r="5823">
          <cell r="F5823">
            <v>425</v>
          </cell>
          <cell r="G5823" t="str">
            <v>Текуће поправке и одржавање</v>
          </cell>
          <cell r="J5823">
            <v>0</v>
          </cell>
        </row>
        <row r="5824">
          <cell r="F5824">
            <v>426</v>
          </cell>
          <cell r="G5824" t="str">
            <v>Материјал</v>
          </cell>
          <cell r="J5824">
            <v>0</v>
          </cell>
        </row>
        <row r="5825">
          <cell r="F5825">
            <v>431</v>
          </cell>
          <cell r="G5825" t="str">
            <v>Амортизација некретнина и опреме</v>
          </cell>
          <cell r="J5825">
            <v>0</v>
          </cell>
        </row>
        <row r="5826">
          <cell r="F5826">
            <v>432</v>
          </cell>
          <cell r="G5826" t="str">
            <v>Амортизација култивисане имовине</v>
          </cell>
          <cell r="J5826">
            <v>0</v>
          </cell>
        </row>
        <row r="5827">
          <cell r="F5827">
            <v>433</v>
          </cell>
          <cell r="G5827" t="str">
            <v>Употреба драгоцености</v>
          </cell>
          <cell r="J5827">
            <v>0</v>
          </cell>
        </row>
        <row r="5828">
          <cell r="F5828">
            <v>434</v>
          </cell>
          <cell r="G5828" t="str">
            <v>Употреба природне имовине</v>
          </cell>
          <cell r="J5828">
            <v>0</v>
          </cell>
        </row>
        <row r="5829">
          <cell r="F5829">
            <v>435</v>
          </cell>
          <cell r="G5829" t="str">
            <v>Амортизација нематеријалне имовине</v>
          </cell>
          <cell r="J5829">
            <v>0</v>
          </cell>
        </row>
        <row r="5830">
          <cell r="F5830">
            <v>441</v>
          </cell>
          <cell r="G5830" t="str">
            <v>Отплата домаћих камата</v>
          </cell>
          <cell r="J5830">
            <v>0</v>
          </cell>
        </row>
        <row r="5831">
          <cell r="F5831">
            <v>442</v>
          </cell>
          <cell r="G5831" t="str">
            <v>Отплата страних камата</v>
          </cell>
          <cell r="J5831">
            <v>0</v>
          </cell>
        </row>
        <row r="5832">
          <cell r="F5832">
            <v>443</v>
          </cell>
          <cell r="G5832" t="str">
            <v>Отплата камата по гаранцијама</v>
          </cell>
          <cell r="J5832">
            <v>0</v>
          </cell>
        </row>
        <row r="5833">
          <cell r="F5833">
            <v>444</v>
          </cell>
          <cell r="G5833" t="str">
            <v>Пратећи трошкови задуживања</v>
          </cell>
          <cell r="J5833">
            <v>0</v>
          </cell>
        </row>
        <row r="5834">
          <cell r="F5834">
            <v>4511</v>
          </cell>
          <cell r="G5834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834">
            <v>0</v>
          </cell>
        </row>
        <row r="5835">
          <cell r="F5835">
            <v>4512</v>
          </cell>
          <cell r="G5835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835">
            <v>0</v>
          </cell>
        </row>
        <row r="5836">
          <cell r="F5836">
            <v>452</v>
          </cell>
          <cell r="G5836" t="str">
            <v>Субвенције приватним финансијским институцијама</v>
          </cell>
          <cell r="J5836">
            <v>0</v>
          </cell>
        </row>
        <row r="5837">
          <cell r="F5837">
            <v>453</v>
          </cell>
          <cell r="G5837" t="str">
            <v>Субвенције јавним финансијским институцијама</v>
          </cell>
          <cell r="J5837">
            <v>0</v>
          </cell>
        </row>
        <row r="5838">
          <cell r="F5838">
            <v>454</v>
          </cell>
          <cell r="G5838" t="str">
            <v>Субвенције приватним предузећима</v>
          </cell>
          <cell r="J5838">
            <v>0</v>
          </cell>
        </row>
        <row r="5839">
          <cell r="F5839">
            <v>461</v>
          </cell>
          <cell r="G5839" t="str">
            <v>Донације страним владама</v>
          </cell>
          <cell r="J5839">
            <v>0</v>
          </cell>
        </row>
        <row r="5840">
          <cell r="F5840">
            <v>462</v>
          </cell>
          <cell r="G5840" t="str">
            <v>Донације и дотације међународним организацијама</v>
          </cell>
          <cell r="J5840">
            <v>0</v>
          </cell>
        </row>
        <row r="5841">
          <cell r="F5841">
            <v>4631</v>
          </cell>
          <cell r="G5841" t="str">
            <v>Текући трансфери осталим нивоима власти</v>
          </cell>
          <cell r="J5841">
            <v>0</v>
          </cell>
        </row>
        <row r="5842">
          <cell r="F5842">
            <v>4632</v>
          </cell>
          <cell r="G5842" t="str">
            <v>Капитални трансфери осталим нивоима власти</v>
          </cell>
          <cell r="J5842">
            <v>0</v>
          </cell>
        </row>
        <row r="5843">
          <cell r="F5843">
            <v>464</v>
          </cell>
          <cell r="G5843" t="str">
            <v>Дотације организацијама обавезног социјалног осигурања</v>
          </cell>
          <cell r="J5843">
            <v>0</v>
          </cell>
        </row>
        <row r="5844">
          <cell r="F5844">
            <v>465</v>
          </cell>
          <cell r="G5844" t="str">
            <v>Остале донације, дотације и трансфери</v>
          </cell>
          <cell r="J5844">
            <v>0</v>
          </cell>
        </row>
        <row r="5845">
          <cell r="F5845">
            <v>472</v>
          </cell>
          <cell r="G5845" t="str">
            <v>Накнаде за социјалну заштиту из буџета</v>
          </cell>
          <cell r="J5845">
            <v>0</v>
          </cell>
        </row>
        <row r="5846">
          <cell r="F5846">
            <v>481</v>
          </cell>
          <cell r="G5846" t="str">
            <v>Дотације невладиним организацијама</v>
          </cell>
          <cell r="J5846">
            <v>0</v>
          </cell>
        </row>
        <row r="5847">
          <cell r="F5847">
            <v>482</v>
          </cell>
          <cell r="G5847" t="str">
            <v>Порези, обавезне таксе, казне и пенали</v>
          </cell>
          <cell r="J5847">
            <v>0</v>
          </cell>
        </row>
        <row r="5848">
          <cell r="F5848">
            <v>483</v>
          </cell>
          <cell r="G5848" t="str">
            <v>Новчане казне и пенали по решењу судова</v>
          </cell>
          <cell r="J5848">
            <v>0</v>
          </cell>
        </row>
        <row r="5849">
          <cell r="F5849">
            <v>484</v>
          </cell>
          <cell r="G5849" t="str">
            <v>Накнада штете за повреде или штету насталу услед елементарних непогода или других природних узрока</v>
          </cell>
          <cell r="J5849">
            <v>0</v>
          </cell>
        </row>
        <row r="5850">
          <cell r="F5850">
            <v>485</v>
          </cell>
          <cell r="G5850" t="str">
            <v>Накнада штете за повреде или штету нанету од стране државних органа</v>
          </cell>
          <cell r="J5850">
            <v>0</v>
          </cell>
        </row>
        <row r="5851">
          <cell r="F5851">
            <v>489</v>
          </cell>
          <cell r="G5851" t="str">
            <v>Расходи који се финансирају из средстава за реализацију националног инвестиционог плана</v>
          </cell>
          <cell r="J5851">
            <v>0</v>
          </cell>
        </row>
        <row r="5852">
          <cell r="F5852">
            <v>494</v>
          </cell>
          <cell r="G5852" t="str">
            <v>Административни трансфери из буџета - Текући расходи</v>
          </cell>
          <cell r="J5852">
            <v>0</v>
          </cell>
        </row>
        <row r="5853">
          <cell r="F5853">
            <v>495</v>
          </cell>
          <cell r="G5853" t="str">
            <v>Административни трансфери из буџета - Издаци за нефинансијску имовину</v>
          </cell>
          <cell r="J5853">
            <v>0</v>
          </cell>
        </row>
        <row r="5854">
          <cell r="F5854">
            <v>496</v>
          </cell>
          <cell r="G5854" t="str">
            <v>Административни трансфери из буџета - Издаци за отплату главнице и набавку финансијске имовине</v>
          </cell>
          <cell r="J5854">
            <v>0</v>
          </cell>
        </row>
        <row r="5855">
          <cell r="F5855">
            <v>499</v>
          </cell>
          <cell r="G5855" t="str">
            <v>Административни трансфери из буџета - Средства резерве</v>
          </cell>
          <cell r="J5855">
            <v>0</v>
          </cell>
        </row>
        <row r="5856">
          <cell r="F5856">
            <v>511</v>
          </cell>
          <cell r="G5856" t="str">
            <v>Зграде и грађевински објекти</v>
          </cell>
          <cell r="J5856">
            <v>0</v>
          </cell>
        </row>
        <row r="5857">
          <cell r="F5857">
            <v>512</v>
          </cell>
          <cell r="G5857" t="str">
            <v>Машине и опрема</v>
          </cell>
          <cell r="J5857">
            <v>0</v>
          </cell>
        </row>
        <row r="5858">
          <cell r="F5858">
            <v>513</v>
          </cell>
          <cell r="G5858" t="str">
            <v>Остале некретнине и опрема</v>
          </cell>
          <cell r="J5858">
            <v>0</v>
          </cell>
        </row>
        <row r="5859">
          <cell r="F5859">
            <v>514</v>
          </cell>
          <cell r="G5859" t="str">
            <v>Култивисана имовина</v>
          </cell>
          <cell r="J5859">
            <v>0</v>
          </cell>
        </row>
        <row r="5860">
          <cell r="F5860">
            <v>515</v>
          </cell>
          <cell r="G5860" t="str">
            <v>Нематеријална имовина</v>
          </cell>
          <cell r="J5860">
            <v>0</v>
          </cell>
        </row>
        <row r="5861">
          <cell r="F5861">
            <v>521</v>
          </cell>
          <cell r="G5861" t="str">
            <v>Робне резерве</v>
          </cell>
          <cell r="J5861">
            <v>0</v>
          </cell>
        </row>
        <row r="5862">
          <cell r="F5862">
            <v>522</v>
          </cell>
          <cell r="G5862" t="str">
            <v>Залихе производње</v>
          </cell>
          <cell r="J5862">
            <v>0</v>
          </cell>
        </row>
        <row r="5863">
          <cell r="F5863">
            <v>523</v>
          </cell>
          <cell r="G5863" t="str">
            <v>Залихе робе за даљу продају</v>
          </cell>
          <cell r="J5863">
            <v>0</v>
          </cell>
        </row>
        <row r="5864">
          <cell r="F5864">
            <v>531</v>
          </cell>
          <cell r="G5864" t="str">
            <v>Драгоцености</v>
          </cell>
          <cell r="J5864">
            <v>0</v>
          </cell>
        </row>
        <row r="5865">
          <cell r="F5865">
            <v>541</v>
          </cell>
          <cell r="G5865" t="str">
            <v>Земљиште</v>
          </cell>
          <cell r="J5865">
            <v>0</v>
          </cell>
        </row>
        <row r="5866">
          <cell r="F5866">
            <v>542</v>
          </cell>
          <cell r="G5866" t="str">
            <v>Рудна богатства</v>
          </cell>
          <cell r="J5866">
            <v>0</v>
          </cell>
        </row>
        <row r="5867">
          <cell r="F5867">
            <v>543</v>
          </cell>
          <cell r="G5867" t="str">
            <v>Шуме и воде</v>
          </cell>
          <cell r="J5867">
            <v>0</v>
          </cell>
        </row>
        <row r="5868">
          <cell r="F5868">
            <v>551</v>
          </cell>
          <cell r="G5868" t="str">
            <v>Нефинансијска имовина која се финансира из средстава за реализацију националног инвестиционог плана</v>
          </cell>
          <cell r="J5868">
            <v>0</v>
          </cell>
        </row>
        <row r="5869">
          <cell r="F5869">
            <v>611</v>
          </cell>
          <cell r="G5869" t="str">
            <v>Отплата главнице домаћим кредиторима</v>
          </cell>
          <cell r="J5869">
            <v>0</v>
          </cell>
        </row>
        <row r="5870">
          <cell r="F5870">
            <v>620</v>
          </cell>
          <cell r="G5870" t="str">
            <v>Набавка финансијске имовине</v>
          </cell>
          <cell r="J5870">
            <v>0</v>
          </cell>
        </row>
        <row r="5871">
          <cell r="G5871" t="str">
            <v>Извори финансирања за функцију 451:</v>
          </cell>
        </row>
        <row r="5872">
          <cell r="F5872" t="str">
            <v>01</v>
          </cell>
          <cell r="G5872" t="str">
            <v>Приходи из буџета</v>
          </cell>
          <cell r="H5872">
            <v>0</v>
          </cell>
          <cell r="J5872">
            <v>0</v>
          </cell>
        </row>
        <row r="5873">
          <cell r="F5873" t="str">
            <v>02</v>
          </cell>
          <cell r="G5873" t="str">
            <v>Трансфери између корисника на истом нивоу</v>
          </cell>
          <cell r="J5873">
            <v>0</v>
          </cell>
        </row>
        <row r="5874">
          <cell r="F5874" t="str">
            <v>03</v>
          </cell>
          <cell r="G5874" t="str">
            <v>Социјални доприноси</v>
          </cell>
          <cell r="J5874">
            <v>0</v>
          </cell>
        </row>
        <row r="5875">
          <cell r="F5875" t="str">
            <v>04</v>
          </cell>
          <cell r="G5875" t="str">
            <v>Сопствени приходи буџетских корисника</v>
          </cell>
          <cell r="J5875">
            <v>0</v>
          </cell>
        </row>
        <row r="5876">
          <cell r="F5876" t="str">
            <v>05</v>
          </cell>
          <cell r="G5876" t="str">
            <v>Донације од иностраних земаља</v>
          </cell>
          <cell r="J5876">
            <v>0</v>
          </cell>
        </row>
        <row r="5877">
          <cell r="F5877" t="str">
            <v>06</v>
          </cell>
          <cell r="G5877" t="str">
            <v>Донације од међународних организација</v>
          </cell>
          <cell r="J5877">
            <v>0</v>
          </cell>
        </row>
        <row r="5878">
          <cell r="F5878" t="str">
            <v>07</v>
          </cell>
          <cell r="G5878" t="str">
            <v>Донације од осталих нивоа власти</v>
          </cell>
          <cell r="J5878">
            <v>0</v>
          </cell>
        </row>
        <row r="5879">
          <cell r="F5879" t="str">
            <v>08</v>
          </cell>
          <cell r="G5879" t="str">
            <v>Донације од невладиних организација и појединаца</v>
          </cell>
          <cell r="J5879">
            <v>0</v>
          </cell>
        </row>
        <row r="5880">
          <cell r="F5880" t="str">
            <v>09</v>
          </cell>
          <cell r="G5880" t="str">
            <v>Примања од продаје нефинансијске имовине</v>
          </cell>
          <cell r="J5880">
            <v>0</v>
          </cell>
        </row>
        <row r="5881">
          <cell r="F5881" t="str">
            <v>10</v>
          </cell>
          <cell r="G5881" t="str">
            <v>Примања од домаћих задуживања</v>
          </cell>
          <cell r="J5881">
            <v>0</v>
          </cell>
        </row>
        <row r="5882">
          <cell r="F5882" t="str">
            <v>11</v>
          </cell>
          <cell r="G5882" t="str">
            <v>Примања од иностраних задуживања</v>
          </cell>
          <cell r="J5882">
            <v>0</v>
          </cell>
        </row>
        <row r="5883">
          <cell r="F5883" t="str">
            <v>12</v>
          </cell>
          <cell r="G5883" t="str">
            <v>Примања од отплате датих кредита и продаје финансијске имовине</v>
          </cell>
          <cell r="J5883">
            <v>0</v>
          </cell>
        </row>
        <row r="5884">
          <cell r="F5884" t="str">
            <v>13</v>
          </cell>
          <cell r="G5884" t="str">
            <v>Нераспоређени вишак прихода из ранијих година</v>
          </cell>
          <cell r="J5884">
            <v>0</v>
          </cell>
        </row>
        <row r="5885">
          <cell r="F5885" t="str">
            <v>14</v>
          </cell>
          <cell r="G5885" t="str">
            <v>Неутрошена средства од приватизације из претходних година</v>
          </cell>
          <cell r="J5885">
            <v>0</v>
          </cell>
        </row>
        <row r="5886">
          <cell r="F5886" t="str">
            <v>15</v>
          </cell>
          <cell r="G5886" t="str">
            <v>Неутрошена средства донација из претходних година</v>
          </cell>
          <cell r="J5886">
            <v>0</v>
          </cell>
        </row>
        <row r="5887">
          <cell r="F5887" t="str">
            <v>16</v>
          </cell>
          <cell r="G5887" t="str">
            <v>Родитељски динар за ваннаставне активности</v>
          </cell>
          <cell r="J5887">
            <v>0</v>
          </cell>
        </row>
        <row r="5888">
          <cell r="G5888" t="str">
            <v>Функција 451:</v>
          </cell>
          <cell r="H5888">
            <v>0</v>
          </cell>
          <cell r="I5888">
            <v>0</v>
          </cell>
          <cell r="J5888">
            <v>0</v>
          </cell>
        </row>
        <row r="5889">
          <cell r="G5889" t="str">
            <v>Извори финансирања за програмску активност 0601-0006:</v>
          </cell>
        </row>
        <row r="5890">
          <cell r="F5890" t="str">
            <v>01</v>
          </cell>
          <cell r="G5890" t="str">
            <v>Приходи из буџета</v>
          </cell>
          <cell r="H5890">
            <v>0</v>
          </cell>
          <cell r="J5890">
            <v>0</v>
          </cell>
        </row>
        <row r="5891">
          <cell r="F5891" t="str">
            <v>02</v>
          </cell>
          <cell r="G5891" t="str">
            <v>Трансфери између корисника на истом нивоу</v>
          </cell>
          <cell r="J5891">
            <v>0</v>
          </cell>
        </row>
        <row r="5892">
          <cell r="F5892" t="str">
            <v>03</v>
          </cell>
          <cell r="G5892" t="str">
            <v>Социјални доприноси</v>
          </cell>
          <cell r="J5892">
            <v>0</v>
          </cell>
        </row>
        <row r="5893">
          <cell r="F5893" t="str">
            <v>04</v>
          </cell>
          <cell r="G5893" t="str">
            <v>Сопствени приходи буџетских корисника</v>
          </cell>
          <cell r="J5893">
            <v>0</v>
          </cell>
        </row>
        <row r="5894">
          <cell r="F5894" t="str">
            <v>05</v>
          </cell>
          <cell r="G5894" t="str">
            <v>Донације од иностраних земаља</v>
          </cell>
          <cell r="J5894">
            <v>0</v>
          </cell>
        </row>
        <row r="5895">
          <cell r="F5895" t="str">
            <v>06</v>
          </cell>
          <cell r="G5895" t="str">
            <v>Донације од међународних организација</v>
          </cell>
          <cell r="J5895">
            <v>0</v>
          </cell>
        </row>
        <row r="5896">
          <cell r="F5896" t="str">
            <v>07</v>
          </cell>
          <cell r="G5896" t="str">
            <v>Донације од осталих нивоа власти</v>
          </cell>
          <cell r="J5896">
            <v>0</v>
          </cell>
        </row>
        <row r="5897">
          <cell r="F5897" t="str">
            <v>08</v>
          </cell>
          <cell r="G5897" t="str">
            <v>Донације од невладиних организација и појединаца</v>
          </cell>
          <cell r="J5897">
            <v>0</v>
          </cell>
        </row>
        <row r="5898">
          <cell r="F5898" t="str">
            <v>09</v>
          </cell>
          <cell r="G5898" t="str">
            <v>Примања од продаје нефинансијске имовине</v>
          </cell>
          <cell r="J5898">
            <v>0</v>
          </cell>
        </row>
        <row r="5899">
          <cell r="F5899" t="str">
            <v>10</v>
          </cell>
          <cell r="G5899" t="str">
            <v>Примања од домаћих задуживања</v>
          </cell>
          <cell r="J5899">
            <v>0</v>
          </cell>
        </row>
        <row r="5900">
          <cell r="F5900" t="str">
            <v>11</v>
          </cell>
          <cell r="G5900" t="str">
            <v>Примања од иностраних задуживања</v>
          </cell>
          <cell r="J5900">
            <v>0</v>
          </cell>
        </row>
        <row r="5901">
          <cell r="F5901" t="str">
            <v>12</v>
          </cell>
          <cell r="G5901" t="str">
            <v>Примања од отплате датих кредита и продаје финансијске имовине</v>
          </cell>
          <cell r="J5901">
            <v>0</v>
          </cell>
        </row>
        <row r="5902">
          <cell r="F5902" t="str">
            <v>13</v>
          </cell>
          <cell r="G5902" t="str">
            <v>Нераспоређени вишак прихода из ранијих година</v>
          </cell>
          <cell r="J5902">
            <v>0</v>
          </cell>
        </row>
        <row r="5903">
          <cell r="F5903" t="str">
            <v>14</v>
          </cell>
          <cell r="G5903" t="str">
            <v>Неутрошена средства од приватизације из претходних година</v>
          </cell>
          <cell r="J5903">
            <v>0</v>
          </cell>
        </row>
        <row r="5904">
          <cell r="F5904" t="str">
            <v>15</v>
          </cell>
          <cell r="G5904" t="str">
            <v>Неутрошена средства донација из претходних година</v>
          </cell>
          <cell r="J5904">
            <v>0</v>
          </cell>
        </row>
        <row r="5905">
          <cell r="F5905" t="str">
            <v>16</v>
          </cell>
          <cell r="G5905" t="str">
            <v>Родитељски динар за ваннаставне активности</v>
          </cell>
          <cell r="J5905">
            <v>0</v>
          </cell>
        </row>
        <row r="5906">
          <cell r="G5906" t="str">
            <v>Свега за програмску активност 0601-0006:</v>
          </cell>
          <cell r="H5906">
            <v>0</v>
          </cell>
          <cell r="I5906">
            <v>0</v>
          </cell>
          <cell r="J5906">
            <v>0</v>
          </cell>
        </row>
        <row r="5908">
          <cell r="C5908" t="str">
            <v xml:space="preserve">0601-0008 </v>
          </cell>
          <cell r="G5908" t="str">
            <v>Уређeње, одржавање и коришћење пијаца</v>
          </cell>
        </row>
        <row r="5909">
          <cell r="D5909">
            <v>660</v>
          </cell>
          <cell r="G5909" t="str">
            <v>Послови становања и заједнице некласификовани на другом месту</v>
          </cell>
        </row>
        <row r="5910">
          <cell r="F5910">
            <v>411</v>
          </cell>
          <cell r="G5910" t="str">
            <v>Плате, додаци и накнаде запослених (зараде)</v>
          </cell>
          <cell r="J5910">
            <v>0</v>
          </cell>
        </row>
        <row r="5911">
          <cell r="F5911">
            <v>412</v>
          </cell>
          <cell r="G5911" t="str">
            <v>Социјални доприноси на терет послодавца</v>
          </cell>
          <cell r="J5911">
            <v>0</v>
          </cell>
        </row>
        <row r="5912">
          <cell r="F5912">
            <v>413</v>
          </cell>
          <cell r="G5912" t="str">
            <v>Накнаде у натури</v>
          </cell>
          <cell r="J5912">
            <v>0</v>
          </cell>
        </row>
        <row r="5913">
          <cell r="F5913">
            <v>414</v>
          </cell>
          <cell r="G5913" t="str">
            <v>Социјална давања запосленима</v>
          </cell>
          <cell r="J5913">
            <v>0</v>
          </cell>
        </row>
        <row r="5914">
          <cell r="F5914">
            <v>415</v>
          </cell>
          <cell r="G5914" t="str">
            <v>Накнаде трошкова за запослене</v>
          </cell>
          <cell r="J5914">
            <v>0</v>
          </cell>
        </row>
        <row r="5915">
          <cell r="F5915">
            <v>416</v>
          </cell>
          <cell r="G5915" t="str">
            <v>Награде запосленима и остали посебни расходи</v>
          </cell>
          <cell r="J5915">
            <v>0</v>
          </cell>
        </row>
        <row r="5916">
          <cell r="F5916">
            <v>417</v>
          </cell>
          <cell r="G5916" t="str">
            <v>Посланички додатак</v>
          </cell>
          <cell r="J5916">
            <v>0</v>
          </cell>
        </row>
        <row r="5917">
          <cell r="F5917">
            <v>418</v>
          </cell>
          <cell r="G5917" t="str">
            <v>Судијски додатак.</v>
          </cell>
          <cell r="J5917">
            <v>0</v>
          </cell>
        </row>
        <row r="5918">
          <cell r="F5918">
            <v>421</v>
          </cell>
          <cell r="G5918" t="str">
            <v>Стални трошкови</v>
          </cell>
          <cell r="J5918">
            <v>0</v>
          </cell>
        </row>
        <row r="5919">
          <cell r="F5919">
            <v>422</v>
          </cell>
          <cell r="G5919" t="str">
            <v>Трошкови путовања</v>
          </cell>
          <cell r="J5919">
            <v>0</v>
          </cell>
        </row>
        <row r="5920">
          <cell r="F5920">
            <v>423</v>
          </cell>
          <cell r="G5920" t="str">
            <v>Услуге по уговору</v>
          </cell>
          <cell r="J5920">
            <v>0</v>
          </cell>
        </row>
        <row r="5921">
          <cell r="F5921">
            <v>424</v>
          </cell>
          <cell r="G5921" t="str">
            <v>Специјализоване услуге</v>
          </cell>
          <cell r="J5921">
            <v>0</v>
          </cell>
        </row>
        <row r="5922">
          <cell r="F5922">
            <v>425</v>
          </cell>
          <cell r="G5922" t="str">
            <v>Текуће поправке и одржавање</v>
          </cell>
          <cell r="J5922">
            <v>0</v>
          </cell>
        </row>
        <row r="5923">
          <cell r="F5923">
            <v>426</v>
          </cell>
          <cell r="G5923" t="str">
            <v>Материјал</v>
          </cell>
          <cell r="J5923">
            <v>0</v>
          </cell>
        </row>
        <row r="5924">
          <cell r="F5924">
            <v>431</v>
          </cell>
          <cell r="G5924" t="str">
            <v>Амортизација некретнина и опреме</v>
          </cell>
          <cell r="J5924">
            <v>0</v>
          </cell>
        </row>
        <row r="5925">
          <cell r="F5925">
            <v>432</v>
          </cell>
          <cell r="G5925" t="str">
            <v>Амортизација култивисане имовине</v>
          </cell>
          <cell r="J5925">
            <v>0</v>
          </cell>
        </row>
        <row r="5926">
          <cell r="F5926">
            <v>433</v>
          </cell>
          <cell r="G5926" t="str">
            <v>Употреба драгоцености</v>
          </cell>
          <cell r="J5926">
            <v>0</v>
          </cell>
        </row>
        <row r="5927">
          <cell r="F5927">
            <v>434</v>
          </cell>
          <cell r="G5927" t="str">
            <v>Употреба природне имовине</v>
          </cell>
          <cell r="J5927">
            <v>0</v>
          </cell>
        </row>
        <row r="5928">
          <cell r="F5928">
            <v>435</v>
          </cell>
          <cell r="G5928" t="str">
            <v>Амортизација нематеријалне имовине</v>
          </cell>
          <cell r="J5928">
            <v>0</v>
          </cell>
        </row>
        <row r="5929">
          <cell r="F5929">
            <v>441</v>
          </cell>
          <cell r="G5929" t="str">
            <v>Отплата домаћих камата</v>
          </cell>
          <cell r="J5929">
            <v>0</v>
          </cell>
        </row>
        <row r="5930">
          <cell r="F5930">
            <v>442</v>
          </cell>
          <cell r="G5930" t="str">
            <v>Отплата страних камата</v>
          </cell>
          <cell r="J5930">
            <v>0</v>
          </cell>
        </row>
        <row r="5931">
          <cell r="F5931">
            <v>443</v>
          </cell>
          <cell r="G5931" t="str">
            <v>Отплата камата по гаранцијама</v>
          </cell>
          <cell r="J5931">
            <v>0</v>
          </cell>
        </row>
        <row r="5932">
          <cell r="F5932">
            <v>444</v>
          </cell>
          <cell r="G5932" t="str">
            <v>Пратећи трошкови задуживања</v>
          </cell>
          <cell r="J5932">
            <v>0</v>
          </cell>
        </row>
        <row r="5933">
          <cell r="F5933">
            <v>4511</v>
          </cell>
          <cell r="G593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5933">
            <v>0</v>
          </cell>
        </row>
        <row r="5934">
          <cell r="F5934">
            <v>4512</v>
          </cell>
          <cell r="G593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5934">
            <v>0</v>
          </cell>
        </row>
        <row r="5935">
          <cell r="F5935">
            <v>452</v>
          </cell>
          <cell r="G5935" t="str">
            <v>Субвенције приватним финансијским институцијама</v>
          </cell>
          <cell r="J5935">
            <v>0</v>
          </cell>
        </row>
        <row r="5936">
          <cell r="F5936">
            <v>453</v>
          </cell>
          <cell r="G5936" t="str">
            <v>Субвенције јавним финансијским институцијама</v>
          </cell>
          <cell r="J5936">
            <v>0</v>
          </cell>
        </row>
        <row r="5937">
          <cell r="F5937">
            <v>454</v>
          </cell>
          <cell r="G5937" t="str">
            <v>Субвенције приватним предузећима</v>
          </cell>
          <cell r="J5937">
            <v>0</v>
          </cell>
        </row>
        <row r="5938">
          <cell r="F5938">
            <v>461</v>
          </cell>
          <cell r="G5938" t="str">
            <v>Донације страним владама</v>
          </cell>
          <cell r="J5938">
            <v>0</v>
          </cell>
        </row>
        <row r="5939">
          <cell r="F5939">
            <v>462</v>
          </cell>
          <cell r="G5939" t="str">
            <v>Донације и дотације међународним организацијама</v>
          </cell>
          <cell r="J5939">
            <v>0</v>
          </cell>
        </row>
        <row r="5940">
          <cell r="F5940">
            <v>4631</v>
          </cell>
          <cell r="G5940" t="str">
            <v>Текући трансфери осталим нивоима власти</v>
          </cell>
          <cell r="J5940">
            <v>0</v>
          </cell>
        </row>
        <row r="5941">
          <cell r="F5941">
            <v>4632</v>
          </cell>
          <cell r="G5941" t="str">
            <v>Капитални трансфери осталим нивоима власти</v>
          </cell>
          <cell r="J5941">
            <v>0</v>
          </cell>
        </row>
        <row r="5942">
          <cell r="F5942">
            <v>464</v>
          </cell>
          <cell r="G5942" t="str">
            <v>Дотације организацијама обавезног социјалног осигурања</v>
          </cell>
          <cell r="J5942">
            <v>0</v>
          </cell>
        </row>
        <row r="5943">
          <cell r="F5943">
            <v>465</v>
          </cell>
          <cell r="G5943" t="str">
            <v>Остале донације, дотације и трансфери</v>
          </cell>
          <cell r="J5943">
            <v>0</v>
          </cell>
        </row>
        <row r="5944">
          <cell r="F5944">
            <v>472</v>
          </cell>
          <cell r="G5944" t="str">
            <v>Накнаде за социјалну заштиту из буџета</v>
          </cell>
          <cell r="J5944">
            <v>0</v>
          </cell>
        </row>
        <row r="5945">
          <cell r="F5945">
            <v>481</v>
          </cell>
          <cell r="G5945" t="str">
            <v>Дотације невладиним организацијама</v>
          </cell>
          <cell r="J5945">
            <v>0</v>
          </cell>
        </row>
        <row r="5946">
          <cell r="F5946">
            <v>482</v>
          </cell>
          <cell r="G5946" t="str">
            <v>Порези, обавезне таксе, казне и пенали</v>
          </cell>
          <cell r="J5946">
            <v>0</v>
          </cell>
        </row>
        <row r="5947">
          <cell r="F5947">
            <v>483</v>
          </cell>
          <cell r="G5947" t="str">
            <v>Новчане казне и пенали по решењу судова</v>
          </cell>
          <cell r="J5947">
            <v>0</v>
          </cell>
        </row>
        <row r="5948">
          <cell r="F5948">
            <v>484</v>
          </cell>
          <cell r="G5948" t="str">
            <v>Накнада штете за повреде или штету насталу услед елементарних непогода или других природних узрока</v>
          </cell>
          <cell r="J5948">
            <v>0</v>
          </cell>
        </row>
        <row r="5949">
          <cell r="F5949">
            <v>485</v>
          </cell>
          <cell r="G5949" t="str">
            <v>Накнада штете за повреде или штету нанету од стране државних органа</v>
          </cell>
          <cell r="J5949">
            <v>0</v>
          </cell>
        </row>
        <row r="5950">
          <cell r="F5950">
            <v>489</v>
          </cell>
          <cell r="G5950" t="str">
            <v>Расходи који се финансирају из средстава за реализацију националног инвестиционог плана</v>
          </cell>
          <cell r="J5950">
            <v>0</v>
          </cell>
        </row>
        <row r="5951">
          <cell r="F5951">
            <v>494</v>
          </cell>
          <cell r="G5951" t="str">
            <v>Административни трансфери из буџета - Текући расходи</v>
          </cell>
          <cell r="J5951">
            <v>0</v>
          </cell>
        </row>
        <row r="5952">
          <cell r="F5952">
            <v>495</v>
          </cell>
          <cell r="G5952" t="str">
            <v>Административни трансфери из буџета - Издаци за нефинансијску имовину</v>
          </cell>
          <cell r="J5952">
            <v>0</v>
          </cell>
        </row>
        <row r="5953">
          <cell r="F5953">
            <v>496</v>
          </cell>
          <cell r="G5953" t="str">
            <v>Административни трансфери из буџета - Издаци за отплату главнице и набавку финансијске имовине</v>
          </cell>
          <cell r="J5953">
            <v>0</v>
          </cell>
        </row>
        <row r="5954">
          <cell r="F5954">
            <v>499</v>
          </cell>
          <cell r="G5954" t="str">
            <v>Административни трансфери из буџета - Средства резерве</v>
          </cell>
          <cell r="J5954">
            <v>0</v>
          </cell>
        </row>
        <row r="5955">
          <cell r="F5955">
            <v>511</v>
          </cell>
          <cell r="G5955" t="str">
            <v>Зграде и грађевински објекти</v>
          </cell>
          <cell r="J5955">
            <v>0</v>
          </cell>
        </row>
        <row r="5956">
          <cell r="F5956">
            <v>512</v>
          </cell>
          <cell r="G5956" t="str">
            <v>Машине и опрема</v>
          </cell>
          <cell r="J5956">
            <v>0</v>
          </cell>
        </row>
        <row r="5957">
          <cell r="F5957">
            <v>513</v>
          </cell>
          <cell r="G5957" t="str">
            <v>Остале некретнине и опрема</v>
          </cell>
          <cell r="J5957">
            <v>0</v>
          </cell>
        </row>
        <row r="5958">
          <cell r="F5958">
            <v>514</v>
          </cell>
          <cell r="G5958" t="str">
            <v>Култивисана имовина</v>
          </cell>
          <cell r="J5958">
            <v>0</v>
          </cell>
        </row>
        <row r="5959">
          <cell r="F5959">
            <v>515</v>
          </cell>
          <cell r="G5959" t="str">
            <v>Нематеријална имовина</v>
          </cell>
          <cell r="J5959">
            <v>0</v>
          </cell>
        </row>
        <row r="5960">
          <cell r="F5960">
            <v>521</v>
          </cell>
          <cell r="G5960" t="str">
            <v>Робне резерве</v>
          </cell>
          <cell r="J5960">
            <v>0</v>
          </cell>
        </row>
        <row r="5961">
          <cell r="F5961">
            <v>522</v>
          </cell>
          <cell r="G5961" t="str">
            <v>Залихе производње</v>
          </cell>
          <cell r="J5961">
            <v>0</v>
          </cell>
        </row>
        <row r="5962">
          <cell r="F5962">
            <v>523</v>
          </cell>
          <cell r="G5962" t="str">
            <v>Залихе робе за даљу продају</v>
          </cell>
          <cell r="J5962">
            <v>0</v>
          </cell>
        </row>
        <row r="5963">
          <cell r="F5963">
            <v>531</v>
          </cell>
          <cell r="G5963" t="str">
            <v>Драгоцености</v>
          </cell>
          <cell r="J5963">
            <v>0</v>
          </cell>
        </row>
        <row r="5964">
          <cell r="F5964">
            <v>541</v>
          </cell>
          <cell r="G5964" t="str">
            <v>Земљиште</v>
          </cell>
          <cell r="J5964">
            <v>0</v>
          </cell>
        </row>
        <row r="5965">
          <cell r="F5965">
            <v>542</v>
          </cell>
          <cell r="G5965" t="str">
            <v>Рудна богатства</v>
          </cell>
          <cell r="J5965">
            <v>0</v>
          </cell>
        </row>
        <row r="5966">
          <cell r="F5966">
            <v>543</v>
          </cell>
          <cell r="G5966" t="str">
            <v>Шуме и воде</v>
          </cell>
          <cell r="J5966">
            <v>0</v>
          </cell>
        </row>
        <row r="5967">
          <cell r="F5967">
            <v>551</v>
          </cell>
          <cell r="G5967" t="str">
            <v>Нефинансијска имовина која се финансира из средстава за реализацију националног инвестиционог плана</v>
          </cell>
          <cell r="J5967">
            <v>0</v>
          </cell>
        </row>
        <row r="5968">
          <cell r="F5968">
            <v>611</v>
          </cell>
          <cell r="G5968" t="str">
            <v>Отплата главнице домаћим кредиторима</v>
          </cell>
          <cell r="J5968">
            <v>0</v>
          </cell>
        </row>
        <row r="5969">
          <cell r="F5969">
            <v>620</v>
          </cell>
          <cell r="G5969" t="str">
            <v>Набавка финансијске имовине</v>
          </cell>
          <cell r="J5969">
            <v>0</v>
          </cell>
        </row>
        <row r="5970">
          <cell r="G5970" t="str">
            <v>Извори финансирања за функцију 660:</v>
          </cell>
        </row>
        <row r="5971">
          <cell r="F5971" t="str">
            <v>01</v>
          </cell>
          <cell r="G5971" t="str">
            <v>Приходи из буџета</v>
          </cell>
          <cell r="H5971">
            <v>0</v>
          </cell>
          <cell r="J5971">
            <v>0</v>
          </cell>
        </row>
        <row r="5972">
          <cell r="F5972" t="str">
            <v>02</v>
          </cell>
          <cell r="G5972" t="str">
            <v>Трансфери између корисника на истом нивоу</v>
          </cell>
          <cell r="J5972">
            <v>0</v>
          </cell>
        </row>
        <row r="5973">
          <cell r="F5973" t="str">
            <v>03</v>
          </cell>
          <cell r="G5973" t="str">
            <v>Социјални доприноси</v>
          </cell>
          <cell r="J5973">
            <v>0</v>
          </cell>
        </row>
        <row r="5974">
          <cell r="F5974" t="str">
            <v>04</v>
          </cell>
          <cell r="G5974" t="str">
            <v>Сопствени приходи буџетских корисника</v>
          </cell>
          <cell r="J5974">
            <v>0</v>
          </cell>
        </row>
        <row r="5975">
          <cell r="F5975" t="str">
            <v>05</v>
          </cell>
          <cell r="G5975" t="str">
            <v>Донације од иностраних земаља</v>
          </cell>
          <cell r="J5975">
            <v>0</v>
          </cell>
        </row>
        <row r="5976">
          <cell r="F5976" t="str">
            <v>06</v>
          </cell>
          <cell r="G5976" t="str">
            <v>Донације од међународних организација</v>
          </cell>
          <cell r="J5976">
            <v>0</v>
          </cell>
        </row>
        <row r="5977">
          <cell r="F5977" t="str">
            <v>07</v>
          </cell>
          <cell r="G5977" t="str">
            <v>Донације од осталих нивоа власти</v>
          </cell>
          <cell r="J5977">
            <v>0</v>
          </cell>
        </row>
        <row r="5978">
          <cell r="F5978" t="str">
            <v>08</v>
          </cell>
          <cell r="G5978" t="str">
            <v>Донације од невладиних организација и појединаца</v>
          </cell>
          <cell r="J5978">
            <v>0</v>
          </cell>
        </row>
        <row r="5979">
          <cell r="F5979" t="str">
            <v>09</v>
          </cell>
          <cell r="G5979" t="str">
            <v>Примања од продаје нефинансијске имовине</v>
          </cell>
          <cell r="J5979">
            <v>0</v>
          </cell>
        </row>
        <row r="5980">
          <cell r="F5980" t="str">
            <v>10</v>
          </cell>
          <cell r="G5980" t="str">
            <v>Примања од домаћих задуживања</v>
          </cell>
          <cell r="J5980">
            <v>0</v>
          </cell>
        </row>
        <row r="5981">
          <cell r="F5981" t="str">
            <v>11</v>
          </cell>
          <cell r="G5981" t="str">
            <v>Примања од иностраних задуживања</v>
          </cell>
          <cell r="J5981">
            <v>0</v>
          </cell>
        </row>
        <row r="5982">
          <cell r="F5982" t="str">
            <v>12</v>
          </cell>
          <cell r="G5982" t="str">
            <v>Примања од отплате датих кредита и продаје финансијске имовине</v>
          </cell>
          <cell r="J5982">
            <v>0</v>
          </cell>
        </row>
        <row r="5983">
          <cell r="F5983" t="str">
            <v>13</v>
          </cell>
          <cell r="G5983" t="str">
            <v>Нераспоређени вишак прихода из ранијих година</v>
          </cell>
          <cell r="J5983">
            <v>0</v>
          </cell>
        </row>
        <row r="5984">
          <cell r="F5984" t="str">
            <v>14</v>
          </cell>
          <cell r="G5984" t="str">
            <v>Неутрошена средства од приватизације из претходних година</v>
          </cell>
          <cell r="J5984">
            <v>0</v>
          </cell>
        </row>
        <row r="5985">
          <cell r="F5985" t="str">
            <v>15</v>
          </cell>
          <cell r="G5985" t="str">
            <v>Неутрошена средства донација из претходних година</v>
          </cell>
          <cell r="J5985">
            <v>0</v>
          </cell>
        </row>
        <row r="5986">
          <cell r="F5986" t="str">
            <v>16</v>
          </cell>
          <cell r="G5986" t="str">
            <v>Родитељски динар за ваннаставне активности</v>
          </cell>
          <cell r="J5986">
            <v>0</v>
          </cell>
        </row>
        <row r="5987">
          <cell r="G5987" t="str">
            <v>Функција 660:</v>
          </cell>
          <cell r="H5987">
            <v>0</v>
          </cell>
          <cell r="I5987">
            <v>0</v>
          </cell>
          <cell r="J5987">
            <v>0</v>
          </cell>
        </row>
        <row r="5988">
          <cell r="G5988" t="str">
            <v>Извори финансирања за програмску активност 0601-0008:</v>
          </cell>
        </row>
        <row r="5989">
          <cell r="F5989" t="str">
            <v>01</v>
          </cell>
          <cell r="G5989" t="str">
            <v>Приходи из буџета</v>
          </cell>
          <cell r="H5989">
            <v>0</v>
          </cell>
          <cell r="J5989">
            <v>0</v>
          </cell>
        </row>
        <row r="5990">
          <cell r="F5990" t="str">
            <v>02</v>
          </cell>
          <cell r="G5990" t="str">
            <v>Трансфери између корисника на истом нивоу</v>
          </cell>
          <cell r="J5990">
            <v>0</v>
          </cell>
        </row>
        <row r="5991">
          <cell r="F5991" t="str">
            <v>03</v>
          </cell>
          <cell r="G5991" t="str">
            <v>Социјални доприноси</v>
          </cell>
          <cell r="J5991">
            <v>0</v>
          </cell>
        </row>
        <row r="5992">
          <cell r="F5992" t="str">
            <v>04</v>
          </cell>
          <cell r="G5992" t="str">
            <v>Сопствени приходи буџетских корисника</v>
          </cell>
          <cell r="J5992">
            <v>0</v>
          </cell>
        </row>
        <row r="5993">
          <cell r="F5993" t="str">
            <v>05</v>
          </cell>
          <cell r="G5993" t="str">
            <v>Донације од иностраних земаља</v>
          </cell>
          <cell r="J5993">
            <v>0</v>
          </cell>
        </row>
        <row r="5994">
          <cell r="F5994" t="str">
            <v>06</v>
          </cell>
          <cell r="G5994" t="str">
            <v>Донације од међународних организација</v>
          </cell>
          <cell r="J5994">
            <v>0</v>
          </cell>
        </row>
        <row r="5995">
          <cell r="F5995" t="str">
            <v>07</v>
          </cell>
          <cell r="G5995" t="str">
            <v>Донације од осталих нивоа власти</v>
          </cell>
          <cell r="J5995">
            <v>0</v>
          </cell>
        </row>
        <row r="5996">
          <cell r="F5996" t="str">
            <v>08</v>
          </cell>
          <cell r="G5996" t="str">
            <v>Донације од невладиних организација и појединаца</v>
          </cell>
          <cell r="J5996">
            <v>0</v>
          </cell>
        </row>
        <row r="5997">
          <cell r="F5997" t="str">
            <v>09</v>
          </cell>
          <cell r="G5997" t="str">
            <v>Примања од продаје нефинансијске имовине</v>
          </cell>
          <cell r="J5997">
            <v>0</v>
          </cell>
        </row>
        <row r="5998">
          <cell r="F5998" t="str">
            <v>10</v>
          </cell>
          <cell r="G5998" t="str">
            <v>Примања од домаћих задуживања</v>
          </cell>
          <cell r="J5998">
            <v>0</v>
          </cell>
        </row>
        <row r="5999">
          <cell r="F5999" t="str">
            <v>11</v>
          </cell>
          <cell r="G5999" t="str">
            <v>Примања од иностраних задуживања</v>
          </cell>
          <cell r="J5999">
            <v>0</v>
          </cell>
        </row>
        <row r="6000">
          <cell r="F6000" t="str">
            <v>12</v>
          </cell>
          <cell r="G6000" t="str">
            <v>Примања од отплате датих кредита и продаје финансијске имовине</v>
          </cell>
          <cell r="J6000">
            <v>0</v>
          </cell>
        </row>
        <row r="6001">
          <cell r="F6001" t="str">
            <v>13</v>
          </cell>
          <cell r="G6001" t="str">
            <v>Нераспоређени вишак прихода из ранијих година</v>
          </cell>
          <cell r="J6001">
            <v>0</v>
          </cell>
        </row>
        <row r="6002">
          <cell r="F6002" t="str">
            <v>14</v>
          </cell>
          <cell r="G6002" t="str">
            <v>Неутрошена средства од приватизације из претходних година</v>
          </cell>
          <cell r="J6002">
            <v>0</v>
          </cell>
        </row>
        <row r="6003">
          <cell r="F6003" t="str">
            <v>15</v>
          </cell>
          <cell r="G6003" t="str">
            <v>Неутрошена средства донација из претходних година</v>
          </cell>
          <cell r="J6003">
            <v>0</v>
          </cell>
        </row>
        <row r="6004">
          <cell r="F6004" t="str">
            <v>16</v>
          </cell>
          <cell r="G6004" t="str">
            <v>Родитељски динар за ваннаставне активности</v>
          </cell>
          <cell r="J6004">
            <v>0</v>
          </cell>
        </row>
        <row r="6005">
          <cell r="G6005" t="str">
            <v>Свега за програмску активност 0601-0008:</v>
          </cell>
          <cell r="H6005">
            <v>0</v>
          </cell>
          <cell r="I6005">
            <v>0</v>
          </cell>
          <cell r="J6005">
            <v>0</v>
          </cell>
        </row>
        <row r="6007">
          <cell r="C6007" t="str">
            <v xml:space="preserve">0601-0009  </v>
          </cell>
          <cell r="G6007" t="str">
            <v>Уређење и одржавање зеленила</v>
          </cell>
        </row>
        <row r="6008">
          <cell r="D6008">
            <v>660</v>
          </cell>
          <cell r="G6008" t="str">
            <v>Послови становања и заједнице некласификовани на другом месту</v>
          </cell>
        </row>
        <row r="6009">
          <cell r="F6009">
            <v>411</v>
          </cell>
          <cell r="G6009" t="str">
            <v>Плате, додаци и накнаде запослених (зараде)</v>
          </cell>
          <cell r="J6009">
            <v>0</v>
          </cell>
        </row>
        <row r="6010">
          <cell r="F6010">
            <v>412</v>
          </cell>
          <cell r="G6010" t="str">
            <v>Социјални доприноси на терет послодавца</v>
          </cell>
          <cell r="J6010">
            <v>0</v>
          </cell>
        </row>
        <row r="6011">
          <cell r="F6011">
            <v>413</v>
          </cell>
          <cell r="G6011" t="str">
            <v>Накнаде у натури</v>
          </cell>
          <cell r="J6011">
            <v>0</v>
          </cell>
        </row>
        <row r="6012">
          <cell r="F6012">
            <v>414</v>
          </cell>
          <cell r="G6012" t="str">
            <v>Социјална давања запосленима</v>
          </cell>
          <cell r="J6012">
            <v>0</v>
          </cell>
        </row>
        <row r="6013">
          <cell r="F6013">
            <v>415</v>
          </cell>
          <cell r="G6013" t="str">
            <v>Накнаде трошкова за запослене</v>
          </cell>
          <cell r="J6013">
            <v>0</v>
          </cell>
        </row>
        <row r="6014">
          <cell r="F6014">
            <v>416</v>
          </cell>
          <cell r="G6014" t="str">
            <v>Награде запосленима и остали посебни расходи</v>
          </cell>
          <cell r="J6014">
            <v>0</v>
          </cell>
        </row>
        <row r="6015">
          <cell r="F6015">
            <v>417</v>
          </cell>
          <cell r="G6015" t="str">
            <v>Посланички додатак</v>
          </cell>
          <cell r="J6015">
            <v>0</v>
          </cell>
        </row>
        <row r="6016">
          <cell r="F6016">
            <v>418</v>
          </cell>
          <cell r="G6016" t="str">
            <v>Судијски додатак.</v>
          </cell>
          <cell r="J6016">
            <v>0</v>
          </cell>
        </row>
        <row r="6017">
          <cell r="F6017">
            <v>421</v>
          </cell>
          <cell r="G6017" t="str">
            <v>Стални трошкови</v>
          </cell>
          <cell r="J6017">
            <v>0</v>
          </cell>
        </row>
        <row r="6018">
          <cell r="F6018">
            <v>422</v>
          </cell>
          <cell r="G6018" t="str">
            <v>Трошкови путовања</v>
          </cell>
          <cell r="J6018">
            <v>0</v>
          </cell>
        </row>
        <row r="6019">
          <cell r="F6019">
            <v>423</v>
          </cell>
          <cell r="G6019" t="str">
            <v>Услуге по уговору</v>
          </cell>
          <cell r="J6019">
            <v>0</v>
          </cell>
        </row>
        <row r="6020">
          <cell r="F6020">
            <v>424</v>
          </cell>
          <cell r="G6020" t="str">
            <v>Специјализоване услуге</v>
          </cell>
          <cell r="J6020">
            <v>0</v>
          </cell>
        </row>
        <row r="6021">
          <cell r="F6021">
            <v>425</v>
          </cell>
          <cell r="G6021" t="str">
            <v>Текуће поправке и одржавање</v>
          </cell>
          <cell r="J6021">
            <v>0</v>
          </cell>
        </row>
        <row r="6022">
          <cell r="F6022">
            <v>426</v>
          </cell>
          <cell r="G6022" t="str">
            <v>Материјал</v>
          </cell>
          <cell r="J6022">
            <v>0</v>
          </cell>
        </row>
        <row r="6023">
          <cell r="F6023">
            <v>431</v>
          </cell>
          <cell r="G6023" t="str">
            <v>Амортизација некретнина и опреме</v>
          </cell>
          <cell r="J6023">
            <v>0</v>
          </cell>
        </row>
        <row r="6024">
          <cell r="F6024">
            <v>432</v>
          </cell>
          <cell r="G6024" t="str">
            <v>Амортизација култивисане имовине</v>
          </cell>
          <cell r="J6024">
            <v>0</v>
          </cell>
        </row>
        <row r="6025">
          <cell r="F6025">
            <v>433</v>
          </cell>
          <cell r="G6025" t="str">
            <v>Употреба драгоцености</v>
          </cell>
          <cell r="J6025">
            <v>0</v>
          </cell>
        </row>
        <row r="6026">
          <cell r="F6026">
            <v>434</v>
          </cell>
          <cell r="G6026" t="str">
            <v>Употреба природне имовине</v>
          </cell>
          <cell r="J6026">
            <v>0</v>
          </cell>
        </row>
        <row r="6027">
          <cell r="F6027">
            <v>435</v>
          </cell>
          <cell r="G6027" t="str">
            <v>Амортизација нематеријалне имовине</v>
          </cell>
          <cell r="J6027">
            <v>0</v>
          </cell>
        </row>
        <row r="6028">
          <cell r="F6028">
            <v>441</v>
          </cell>
          <cell r="G6028" t="str">
            <v>Отплата домаћих камата</v>
          </cell>
          <cell r="J6028">
            <v>0</v>
          </cell>
        </row>
        <row r="6029">
          <cell r="F6029">
            <v>442</v>
          </cell>
          <cell r="G6029" t="str">
            <v>Отплата страних камата</v>
          </cell>
          <cell r="J6029">
            <v>0</v>
          </cell>
        </row>
        <row r="6030">
          <cell r="F6030">
            <v>443</v>
          </cell>
          <cell r="G6030" t="str">
            <v>Отплата камата по гаранцијама</v>
          </cell>
          <cell r="J6030">
            <v>0</v>
          </cell>
        </row>
        <row r="6031">
          <cell r="F6031">
            <v>444</v>
          </cell>
          <cell r="G6031" t="str">
            <v>Пратећи трошкови задуживања</v>
          </cell>
          <cell r="J6031">
            <v>0</v>
          </cell>
        </row>
        <row r="6032">
          <cell r="F6032">
            <v>4511</v>
          </cell>
          <cell r="G6032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032">
            <v>0</v>
          </cell>
        </row>
        <row r="6033">
          <cell r="F6033">
            <v>4512</v>
          </cell>
          <cell r="G6033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033">
            <v>0</v>
          </cell>
        </row>
        <row r="6034">
          <cell r="F6034">
            <v>452</v>
          </cell>
          <cell r="G6034" t="str">
            <v>Субвенције приватним финансијским институцијама</v>
          </cell>
          <cell r="J6034">
            <v>0</v>
          </cell>
        </row>
        <row r="6035">
          <cell r="F6035">
            <v>453</v>
          </cell>
          <cell r="G6035" t="str">
            <v>Субвенције јавним финансијским институцијама</v>
          </cell>
          <cell r="J6035">
            <v>0</v>
          </cell>
        </row>
        <row r="6036">
          <cell r="F6036">
            <v>454</v>
          </cell>
          <cell r="G6036" t="str">
            <v>Субвенције приватним предузећима</v>
          </cell>
          <cell r="J6036">
            <v>0</v>
          </cell>
        </row>
        <row r="6037">
          <cell r="F6037">
            <v>461</v>
          </cell>
          <cell r="G6037" t="str">
            <v>Донације страним владама</v>
          </cell>
          <cell r="J6037">
            <v>0</v>
          </cell>
        </row>
        <row r="6038">
          <cell r="F6038">
            <v>462</v>
          </cell>
          <cell r="G6038" t="str">
            <v>Донације и дотације међународним организацијама</v>
          </cell>
          <cell r="J6038">
            <v>0</v>
          </cell>
        </row>
        <row r="6039">
          <cell r="F6039">
            <v>4631</v>
          </cell>
          <cell r="G6039" t="str">
            <v>Текући трансфери осталим нивоима власти</v>
          </cell>
          <cell r="J6039">
            <v>0</v>
          </cell>
        </row>
        <row r="6040">
          <cell r="F6040">
            <v>4632</v>
          </cell>
          <cell r="G6040" t="str">
            <v>Капитални трансфери осталим нивоима власти</v>
          </cell>
          <cell r="J6040">
            <v>0</v>
          </cell>
        </row>
        <row r="6041">
          <cell r="F6041">
            <v>464</v>
          </cell>
          <cell r="G6041" t="str">
            <v>Дотације организацијама обавезног социјалног осигурања</v>
          </cell>
          <cell r="J6041">
            <v>0</v>
          </cell>
        </row>
        <row r="6042">
          <cell r="F6042">
            <v>465</v>
          </cell>
          <cell r="G6042" t="str">
            <v>Остале донације, дотације и трансфери</v>
          </cell>
          <cell r="J6042">
            <v>0</v>
          </cell>
        </row>
        <row r="6043">
          <cell r="F6043">
            <v>472</v>
          </cell>
          <cell r="G6043" t="str">
            <v>Накнаде за социјалну заштиту из буџета</v>
          </cell>
          <cell r="J6043">
            <v>0</v>
          </cell>
        </row>
        <row r="6044">
          <cell r="F6044">
            <v>481</v>
          </cell>
          <cell r="G6044" t="str">
            <v>Дотације невладиним организацијама</v>
          </cell>
          <cell r="J6044">
            <v>0</v>
          </cell>
        </row>
        <row r="6045">
          <cell r="F6045">
            <v>482</v>
          </cell>
          <cell r="G6045" t="str">
            <v>Порези, обавезне таксе, казне и пенали</v>
          </cell>
          <cell r="J6045">
            <v>0</v>
          </cell>
        </row>
        <row r="6046">
          <cell r="F6046">
            <v>483</v>
          </cell>
          <cell r="G6046" t="str">
            <v>Новчане казне и пенали по решењу судова</v>
          </cell>
          <cell r="J6046">
            <v>0</v>
          </cell>
        </row>
        <row r="6047">
          <cell r="F6047">
            <v>484</v>
          </cell>
          <cell r="G6047" t="str">
            <v>Накнада штете за повреде или штету насталу услед елементарних непогода или других природних узрока</v>
          </cell>
          <cell r="J6047">
            <v>0</v>
          </cell>
        </row>
        <row r="6048">
          <cell r="F6048">
            <v>485</v>
          </cell>
          <cell r="G6048" t="str">
            <v>Накнада штете за повреде или штету нанету од стране државних органа</v>
          </cell>
          <cell r="J6048">
            <v>0</v>
          </cell>
        </row>
        <row r="6049">
          <cell r="F6049">
            <v>489</v>
          </cell>
          <cell r="G6049" t="str">
            <v>Расходи који се финансирају из средстава за реализацију националног инвестиционог плана</v>
          </cell>
          <cell r="J6049">
            <v>0</v>
          </cell>
        </row>
        <row r="6050">
          <cell r="F6050">
            <v>494</v>
          </cell>
          <cell r="G6050" t="str">
            <v>Административни трансфери из буџета - Текући расходи</v>
          </cell>
          <cell r="J6050">
            <v>0</v>
          </cell>
        </row>
        <row r="6051">
          <cell r="F6051">
            <v>495</v>
          </cell>
          <cell r="G6051" t="str">
            <v>Административни трансфери из буџета - Издаци за нефинансијску имовину</v>
          </cell>
          <cell r="J6051">
            <v>0</v>
          </cell>
        </row>
        <row r="6052">
          <cell r="F6052">
            <v>496</v>
          </cell>
          <cell r="G6052" t="str">
            <v>Административни трансфери из буџета - Издаци за отплату главнице и набавку финансијске имовине</v>
          </cell>
          <cell r="J6052">
            <v>0</v>
          </cell>
        </row>
        <row r="6053">
          <cell r="F6053">
            <v>499</v>
          </cell>
          <cell r="G6053" t="str">
            <v>Административни трансфери из буџета - Средства резерве</v>
          </cell>
          <cell r="J6053">
            <v>0</v>
          </cell>
        </row>
        <row r="6054">
          <cell r="F6054">
            <v>511</v>
          </cell>
          <cell r="G6054" t="str">
            <v>Зграде и грађевински објекти</v>
          </cell>
          <cell r="J6054">
            <v>0</v>
          </cell>
        </row>
        <row r="6055">
          <cell r="F6055">
            <v>512</v>
          </cell>
          <cell r="G6055" t="str">
            <v>Машине и опрема</v>
          </cell>
          <cell r="J6055">
            <v>0</v>
          </cell>
        </row>
        <row r="6056">
          <cell r="F6056">
            <v>513</v>
          </cell>
          <cell r="G6056" t="str">
            <v>Остале некретнине и опрема</v>
          </cell>
          <cell r="J6056">
            <v>0</v>
          </cell>
        </row>
        <row r="6057">
          <cell r="F6057">
            <v>514</v>
          </cell>
          <cell r="G6057" t="str">
            <v>Култивисана имовина</v>
          </cell>
          <cell r="J6057">
            <v>0</v>
          </cell>
        </row>
        <row r="6058">
          <cell r="F6058">
            <v>515</v>
          </cell>
          <cell r="G6058" t="str">
            <v>Нематеријална имовина</v>
          </cell>
          <cell r="J6058">
            <v>0</v>
          </cell>
        </row>
        <row r="6059">
          <cell r="F6059">
            <v>521</v>
          </cell>
          <cell r="G6059" t="str">
            <v>Робне резерве</v>
          </cell>
          <cell r="J6059">
            <v>0</v>
          </cell>
        </row>
        <row r="6060">
          <cell r="F6060">
            <v>522</v>
          </cell>
          <cell r="G6060" t="str">
            <v>Залихе производње</v>
          </cell>
          <cell r="J6060">
            <v>0</v>
          </cell>
        </row>
        <row r="6061">
          <cell r="F6061">
            <v>523</v>
          </cell>
          <cell r="G6061" t="str">
            <v>Залихе робе за даљу продају</v>
          </cell>
          <cell r="J6061">
            <v>0</v>
          </cell>
        </row>
        <row r="6062">
          <cell r="F6062">
            <v>531</v>
          </cell>
          <cell r="G6062" t="str">
            <v>Драгоцености</v>
          </cell>
          <cell r="J6062">
            <v>0</v>
          </cell>
        </row>
        <row r="6063">
          <cell r="F6063">
            <v>541</v>
          </cell>
          <cell r="G6063" t="str">
            <v>Земљиште</v>
          </cell>
          <cell r="J6063">
            <v>0</v>
          </cell>
        </row>
        <row r="6064">
          <cell r="F6064">
            <v>542</v>
          </cell>
          <cell r="G6064" t="str">
            <v>Рудна богатства</v>
          </cell>
          <cell r="J6064">
            <v>0</v>
          </cell>
        </row>
        <row r="6065">
          <cell r="F6065">
            <v>543</v>
          </cell>
          <cell r="G6065" t="str">
            <v>Шуме и воде</v>
          </cell>
          <cell r="J6065">
            <v>0</v>
          </cell>
        </row>
        <row r="6066">
          <cell r="F6066">
            <v>551</v>
          </cell>
          <cell r="G6066" t="str">
            <v>Нефинансијска имовина која се финансира из средстава за реализацију националног инвестиционог плана</v>
          </cell>
          <cell r="J6066">
            <v>0</v>
          </cell>
        </row>
        <row r="6067">
          <cell r="F6067">
            <v>611</v>
          </cell>
          <cell r="G6067" t="str">
            <v>Отплата главнице домаћим кредиторима</v>
          </cell>
          <cell r="J6067">
            <v>0</v>
          </cell>
        </row>
        <row r="6068">
          <cell r="F6068">
            <v>620</v>
          </cell>
          <cell r="G6068" t="str">
            <v>Набавка финансијске имовине</v>
          </cell>
          <cell r="J6068">
            <v>0</v>
          </cell>
        </row>
        <row r="6069">
          <cell r="G6069" t="str">
            <v>Извори финансирања за функцију 660:</v>
          </cell>
        </row>
        <row r="6070">
          <cell r="F6070" t="str">
            <v>01</v>
          </cell>
          <cell r="G6070" t="str">
            <v>Приходи из буџета</v>
          </cell>
          <cell r="H6070">
            <v>0</v>
          </cell>
          <cell r="J6070">
            <v>0</v>
          </cell>
        </row>
        <row r="6071">
          <cell r="F6071" t="str">
            <v>02</v>
          </cell>
          <cell r="G6071" t="str">
            <v>Трансфери између корисника на истом нивоу</v>
          </cell>
          <cell r="J6071">
            <v>0</v>
          </cell>
        </row>
        <row r="6072">
          <cell r="F6072" t="str">
            <v>03</v>
          </cell>
          <cell r="G6072" t="str">
            <v>Социјални доприноси</v>
          </cell>
          <cell r="J6072">
            <v>0</v>
          </cell>
        </row>
        <row r="6073">
          <cell r="F6073" t="str">
            <v>04</v>
          </cell>
          <cell r="G6073" t="str">
            <v>Сопствени приходи буџетских корисника</v>
          </cell>
          <cell r="J6073">
            <v>0</v>
          </cell>
        </row>
        <row r="6074">
          <cell r="F6074" t="str">
            <v>05</v>
          </cell>
          <cell r="G6074" t="str">
            <v>Донације од иностраних земаља</v>
          </cell>
          <cell r="J6074">
            <v>0</v>
          </cell>
        </row>
        <row r="6075">
          <cell r="F6075" t="str">
            <v>06</v>
          </cell>
          <cell r="G6075" t="str">
            <v>Донације од међународних организација</v>
          </cell>
          <cell r="J6075">
            <v>0</v>
          </cell>
        </row>
        <row r="6076">
          <cell r="F6076" t="str">
            <v>07</v>
          </cell>
          <cell r="G6076" t="str">
            <v>Донације од осталих нивоа власти</v>
          </cell>
          <cell r="J6076">
            <v>0</v>
          </cell>
        </row>
        <row r="6077">
          <cell r="F6077" t="str">
            <v>08</v>
          </cell>
          <cell r="G6077" t="str">
            <v>Донације од невладиних организација и појединаца</v>
          </cell>
          <cell r="J6077">
            <v>0</v>
          </cell>
        </row>
        <row r="6078">
          <cell r="F6078" t="str">
            <v>09</v>
          </cell>
          <cell r="G6078" t="str">
            <v>Примања од продаје нефинансијске имовине</v>
          </cell>
          <cell r="J6078">
            <v>0</v>
          </cell>
        </row>
        <row r="6079">
          <cell r="F6079" t="str">
            <v>10</v>
          </cell>
          <cell r="G6079" t="str">
            <v>Примања од домаћих задуживања</v>
          </cell>
          <cell r="J6079">
            <v>0</v>
          </cell>
        </row>
        <row r="6080">
          <cell r="F6080" t="str">
            <v>11</v>
          </cell>
          <cell r="G6080" t="str">
            <v>Примања од иностраних задуживања</v>
          </cell>
          <cell r="J6080">
            <v>0</v>
          </cell>
        </row>
        <row r="6081">
          <cell r="F6081" t="str">
            <v>12</v>
          </cell>
          <cell r="G6081" t="str">
            <v>Примања од отплате датих кредита и продаје финансијске имовине</v>
          </cell>
          <cell r="J6081">
            <v>0</v>
          </cell>
        </row>
        <row r="6082">
          <cell r="F6082" t="str">
            <v>13</v>
          </cell>
          <cell r="G6082" t="str">
            <v>Нераспоређени вишак прихода из ранијих година</v>
          </cell>
          <cell r="J6082">
            <v>0</v>
          </cell>
        </row>
        <row r="6083">
          <cell r="F6083" t="str">
            <v>14</v>
          </cell>
          <cell r="G6083" t="str">
            <v>Неутрошена средства од приватизације из претходних година</v>
          </cell>
          <cell r="J6083">
            <v>0</v>
          </cell>
        </row>
        <row r="6084">
          <cell r="F6084" t="str">
            <v>15</v>
          </cell>
          <cell r="G6084" t="str">
            <v>Неутрошена средства донација из претходних година</v>
          </cell>
          <cell r="J6084">
            <v>0</v>
          </cell>
        </row>
        <row r="6085">
          <cell r="F6085" t="str">
            <v>16</v>
          </cell>
          <cell r="G6085" t="str">
            <v>Родитељски динар за ваннаставне активности</v>
          </cell>
          <cell r="J6085">
            <v>0</v>
          </cell>
        </row>
        <row r="6086">
          <cell r="G6086" t="str">
            <v>Функција 660:</v>
          </cell>
          <cell r="H6086">
            <v>0</v>
          </cell>
          <cell r="I6086">
            <v>0</v>
          </cell>
          <cell r="J6086">
            <v>0</v>
          </cell>
        </row>
        <row r="6087">
          <cell r="G6087" t="str">
            <v>Извори финансирања за програмску активност 0601-0009:</v>
          </cell>
        </row>
        <row r="6088">
          <cell r="F6088" t="str">
            <v>01</v>
          </cell>
          <cell r="G6088" t="str">
            <v>Приходи из буџета</v>
          </cell>
          <cell r="H6088">
            <v>0</v>
          </cell>
          <cell r="J6088">
            <v>0</v>
          </cell>
        </row>
        <row r="6089">
          <cell r="F6089" t="str">
            <v>02</v>
          </cell>
          <cell r="G6089" t="str">
            <v>Трансфери између корисника на истом нивоу</v>
          </cell>
          <cell r="J6089">
            <v>0</v>
          </cell>
        </row>
        <row r="6090">
          <cell r="F6090" t="str">
            <v>03</v>
          </cell>
          <cell r="G6090" t="str">
            <v>Социјални доприноси</v>
          </cell>
          <cell r="J6090">
            <v>0</v>
          </cell>
        </row>
        <row r="6091">
          <cell r="F6091" t="str">
            <v>04</v>
          </cell>
          <cell r="G6091" t="str">
            <v>Сопствени приходи буџетских корисника</v>
          </cell>
          <cell r="J6091">
            <v>0</v>
          </cell>
        </row>
        <row r="6092">
          <cell r="F6092" t="str">
            <v>05</v>
          </cell>
          <cell r="G6092" t="str">
            <v>Донације од иностраних земаља</v>
          </cell>
          <cell r="J6092">
            <v>0</v>
          </cell>
        </row>
        <row r="6093">
          <cell r="F6093" t="str">
            <v>06</v>
          </cell>
          <cell r="G6093" t="str">
            <v>Донације од међународних организација</v>
          </cell>
          <cell r="J6093">
            <v>0</v>
          </cell>
        </row>
        <row r="6094">
          <cell r="F6094" t="str">
            <v>07</v>
          </cell>
          <cell r="G6094" t="str">
            <v>Донације од осталих нивоа власти</v>
          </cell>
          <cell r="J6094">
            <v>0</v>
          </cell>
        </row>
        <row r="6095">
          <cell r="F6095" t="str">
            <v>08</v>
          </cell>
          <cell r="G6095" t="str">
            <v>Донације од невладиних организација и појединаца</v>
          </cell>
          <cell r="J6095">
            <v>0</v>
          </cell>
        </row>
        <row r="6096">
          <cell r="F6096" t="str">
            <v>09</v>
          </cell>
          <cell r="G6096" t="str">
            <v>Примања од продаје нефинансијске имовине</v>
          </cell>
          <cell r="J6096">
            <v>0</v>
          </cell>
        </row>
        <row r="6097">
          <cell r="F6097" t="str">
            <v>10</v>
          </cell>
          <cell r="G6097" t="str">
            <v>Примања од домаћих задуживања</v>
          </cell>
          <cell r="J6097">
            <v>0</v>
          </cell>
        </row>
        <row r="6098">
          <cell r="F6098" t="str">
            <v>11</v>
          </cell>
          <cell r="G6098" t="str">
            <v>Примања од иностраних задуживања</v>
          </cell>
          <cell r="J6098">
            <v>0</v>
          </cell>
        </row>
        <row r="6099">
          <cell r="F6099" t="str">
            <v>12</v>
          </cell>
          <cell r="G6099" t="str">
            <v>Примања од отплате датих кредита и продаје финансијске имовине</v>
          </cell>
          <cell r="J6099">
            <v>0</v>
          </cell>
        </row>
        <row r="6100">
          <cell r="F6100" t="str">
            <v>13</v>
          </cell>
          <cell r="G6100" t="str">
            <v>Нераспоређени вишак прихода из ранијих година</v>
          </cell>
          <cell r="J6100">
            <v>0</v>
          </cell>
        </row>
        <row r="6101">
          <cell r="F6101" t="str">
            <v>14</v>
          </cell>
          <cell r="G6101" t="str">
            <v>Неутрошена средства од приватизације из претходних година</v>
          </cell>
          <cell r="J6101">
            <v>0</v>
          </cell>
        </row>
        <row r="6102">
          <cell r="F6102" t="str">
            <v>15</v>
          </cell>
          <cell r="G6102" t="str">
            <v>Неутрошена средства донација из претходних година</v>
          </cell>
          <cell r="J6102">
            <v>0</v>
          </cell>
        </row>
        <row r="6103">
          <cell r="F6103" t="str">
            <v>16</v>
          </cell>
          <cell r="G6103" t="str">
            <v>Родитељски динар за ваннаставне активности</v>
          </cell>
          <cell r="J6103">
            <v>0</v>
          </cell>
        </row>
        <row r="6104">
          <cell r="G6104" t="str">
            <v>Свега за програмску активност 0601-0009:</v>
          </cell>
          <cell r="H6104">
            <v>0</v>
          </cell>
          <cell r="I6104">
            <v>0</v>
          </cell>
          <cell r="J6104">
            <v>0</v>
          </cell>
        </row>
        <row r="6106">
          <cell r="C6106" t="str">
            <v xml:space="preserve">0601-0010  </v>
          </cell>
          <cell r="G6106" t="str">
            <v>Јавна расвета</v>
          </cell>
        </row>
        <row r="6107">
          <cell r="D6107">
            <v>640</v>
          </cell>
          <cell r="G6107" t="str">
            <v>Улична расвета</v>
          </cell>
        </row>
        <row r="6108">
          <cell r="F6108">
            <v>411</v>
          </cell>
          <cell r="G6108" t="str">
            <v>Плате, додаци и накнаде запослених (зараде)</v>
          </cell>
          <cell r="J6108">
            <v>0</v>
          </cell>
        </row>
        <row r="6109">
          <cell r="F6109">
            <v>412</v>
          </cell>
          <cell r="G6109" t="str">
            <v>Социјални доприноси на терет послодавца</v>
          </cell>
          <cell r="J6109">
            <v>0</v>
          </cell>
        </row>
        <row r="6110">
          <cell r="F6110">
            <v>413</v>
          </cell>
          <cell r="G6110" t="str">
            <v>Накнаде у натури</v>
          </cell>
          <cell r="J6110">
            <v>0</v>
          </cell>
        </row>
        <row r="6111">
          <cell r="F6111">
            <v>414</v>
          </cell>
          <cell r="G6111" t="str">
            <v>Социјална давања запосленима</v>
          </cell>
          <cell r="J6111">
            <v>0</v>
          </cell>
        </row>
        <row r="6112">
          <cell r="F6112">
            <v>415</v>
          </cell>
          <cell r="G6112" t="str">
            <v>Накнаде трошкова за запослене</v>
          </cell>
          <cell r="J6112">
            <v>0</v>
          </cell>
        </row>
        <row r="6113">
          <cell r="F6113">
            <v>416</v>
          </cell>
          <cell r="G6113" t="str">
            <v>Награде запосленима и остали посебни расходи</v>
          </cell>
          <cell r="J6113">
            <v>0</v>
          </cell>
        </row>
        <row r="6114">
          <cell r="F6114">
            <v>417</v>
          </cell>
          <cell r="G6114" t="str">
            <v>Посланички додатак</v>
          </cell>
          <cell r="J6114">
            <v>0</v>
          </cell>
        </row>
        <row r="6115">
          <cell r="F6115">
            <v>418</v>
          </cell>
          <cell r="G6115" t="str">
            <v>Судијски додатак.</v>
          </cell>
          <cell r="J6115">
            <v>0</v>
          </cell>
        </row>
        <row r="6116">
          <cell r="F6116">
            <v>421</v>
          </cell>
          <cell r="G6116" t="str">
            <v>Стални трошкови</v>
          </cell>
          <cell r="J6116">
            <v>0</v>
          </cell>
        </row>
        <row r="6117">
          <cell r="F6117">
            <v>422</v>
          </cell>
          <cell r="G6117" t="str">
            <v>Трошкови путовања</v>
          </cell>
          <cell r="J6117">
            <v>0</v>
          </cell>
        </row>
        <row r="6118">
          <cell r="F6118">
            <v>423</v>
          </cell>
          <cell r="G6118" t="str">
            <v>Услуге по уговору</v>
          </cell>
          <cell r="J6118">
            <v>0</v>
          </cell>
        </row>
        <row r="6119">
          <cell r="F6119">
            <v>424</v>
          </cell>
          <cell r="G6119" t="str">
            <v>Специјализоване услуге</v>
          </cell>
          <cell r="J6119">
            <v>0</v>
          </cell>
        </row>
        <row r="6120">
          <cell r="F6120">
            <v>425</v>
          </cell>
          <cell r="G6120" t="str">
            <v>Текуће поправке и одржавање</v>
          </cell>
          <cell r="J6120">
            <v>0</v>
          </cell>
        </row>
        <row r="6121">
          <cell r="F6121">
            <v>426</v>
          </cell>
          <cell r="G6121" t="str">
            <v>Материјал</v>
          </cell>
          <cell r="J6121">
            <v>0</v>
          </cell>
        </row>
        <row r="6122">
          <cell r="F6122">
            <v>431</v>
          </cell>
          <cell r="G6122" t="str">
            <v>Амортизација некретнина и опреме</v>
          </cell>
          <cell r="J6122">
            <v>0</v>
          </cell>
        </row>
        <row r="6123">
          <cell r="F6123">
            <v>432</v>
          </cell>
          <cell r="G6123" t="str">
            <v>Амортизација култивисане имовине</v>
          </cell>
          <cell r="J6123">
            <v>0</v>
          </cell>
        </row>
        <row r="6124">
          <cell r="F6124">
            <v>433</v>
          </cell>
          <cell r="G6124" t="str">
            <v>Употреба драгоцености</v>
          </cell>
          <cell r="J6124">
            <v>0</v>
          </cell>
        </row>
        <row r="6125">
          <cell r="F6125">
            <v>434</v>
          </cell>
          <cell r="G6125" t="str">
            <v>Употреба природне имовине</v>
          </cell>
          <cell r="J6125">
            <v>0</v>
          </cell>
        </row>
        <row r="6126">
          <cell r="F6126">
            <v>435</v>
          </cell>
          <cell r="G6126" t="str">
            <v>Амортизација нематеријалне имовине</v>
          </cell>
          <cell r="J6126">
            <v>0</v>
          </cell>
        </row>
        <row r="6127">
          <cell r="F6127">
            <v>441</v>
          </cell>
          <cell r="G6127" t="str">
            <v>Отплата домаћих камата</v>
          </cell>
          <cell r="J6127">
            <v>0</v>
          </cell>
        </row>
        <row r="6128">
          <cell r="F6128">
            <v>442</v>
          </cell>
          <cell r="G6128" t="str">
            <v>Отплата страних камата</v>
          </cell>
          <cell r="J6128">
            <v>0</v>
          </cell>
        </row>
        <row r="6129">
          <cell r="F6129">
            <v>443</v>
          </cell>
          <cell r="G6129" t="str">
            <v>Отплата камата по гаранцијама</v>
          </cell>
          <cell r="J6129">
            <v>0</v>
          </cell>
        </row>
        <row r="6130">
          <cell r="F6130">
            <v>444</v>
          </cell>
          <cell r="G6130" t="str">
            <v>Пратећи трошкови задуживања</v>
          </cell>
          <cell r="J6130">
            <v>0</v>
          </cell>
        </row>
        <row r="6131">
          <cell r="F6131">
            <v>4511</v>
          </cell>
          <cell r="G6131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131">
            <v>0</v>
          </cell>
        </row>
        <row r="6132">
          <cell r="F6132">
            <v>4512</v>
          </cell>
          <cell r="G6132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132">
            <v>0</v>
          </cell>
        </row>
        <row r="6133">
          <cell r="F6133">
            <v>452</v>
          </cell>
          <cell r="G6133" t="str">
            <v>Субвенције приватним финансијским институцијама</v>
          </cell>
          <cell r="J6133">
            <v>0</v>
          </cell>
        </row>
        <row r="6134">
          <cell r="F6134">
            <v>453</v>
          </cell>
          <cell r="G6134" t="str">
            <v>Субвенције јавним финансијским институцијама</v>
          </cell>
          <cell r="J6134">
            <v>0</v>
          </cell>
        </row>
        <row r="6135">
          <cell r="F6135">
            <v>454</v>
          </cell>
          <cell r="G6135" t="str">
            <v>Субвенције приватним предузећима</v>
          </cell>
          <cell r="J6135">
            <v>0</v>
          </cell>
        </row>
        <row r="6136">
          <cell r="F6136">
            <v>461</v>
          </cell>
          <cell r="G6136" t="str">
            <v>Донације страним владама</v>
          </cell>
          <cell r="J6136">
            <v>0</v>
          </cell>
        </row>
        <row r="6137">
          <cell r="F6137">
            <v>462</v>
          </cell>
          <cell r="G6137" t="str">
            <v>Донације и дотације међународним организацијама</v>
          </cell>
          <cell r="J6137">
            <v>0</v>
          </cell>
        </row>
        <row r="6138">
          <cell r="F6138">
            <v>4631</v>
          </cell>
          <cell r="G6138" t="str">
            <v>Текући трансфери осталим нивоима власти</v>
          </cell>
          <cell r="J6138">
            <v>0</v>
          </cell>
        </row>
        <row r="6139">
          <cell r="F6139">
            <v>4632</v>
          </cell>
          <cell r="G6139" t="str">
            <v>Капитални трансфери осталим нивоима власти</v>
          </cell>
          <cell r="J6139">
            <v>0</v>
          </cell>
        </row>
        <row r="6140">
          <cell r="F6140">
            <v>464</v>
          </cell>
          <cell r="G6140" t="str">
            <v>Дотације организацијама обавезног социјалног осигурања</v>
          </cell>
          <cell r="J6140">
            <v>0</v>
          </cell>
        </row>
        <row r="6141">
          <cell r="F6141">
            <v>465</v>
          </cell>
          <cell r="G6141" t="str">
            <v>Остале донације, дотације и трансфери</v>
          </cell>
          <cell r="J6141">
            <v>0</v>
          </cell>
        </row>
        <row r="6142">
          <cell r="F6142">
            <v>472</v>
          </cell>
          <cell r="G6142" t="str">
            <v>Накнаде за социјалну заштиту из буџета</v>
          </cell>
          <cell r="J6142">
            <v>0</v>
          </cell>
        </row>
        <row r="6143">
          <cell r="F6143">
            <v>481</v>
          </cell>
          <cell r="G6143" t="str">
            <v>Дотације невладиним организацијама</v>
          </cell>
          <cell r="J6143">
            <v>0</v>
          </cell>
        </row>
        <row r="6144">
          <cell r="F6144">
            <v>482</v>
          </cell>
          <cell r="G6144" t="str">
            <v>Порези, обавезне таксе, казне и пенали</v>
          </cell>
          <cell r="J6144">
            <v>0</v>
          </cell>
        </row>
        <row r="6145">
          <cell r="F6145">
            <v>483</v>
          </cell>
          <cell r="G6145" t="str">
            <v>Новчане казне и пенали по решењу судова</v>
          </cell>
          <cell r="J6145">
            <v>0</v>
          </cell>
        </row>
        <row r="6146">
          <cell r="F6146">
            <v>484</v>
          </cell>
          <cell r="G6146" t="str">
            <v>Накнада штете за повреде или штету насталу услед елементарних непогода или других природних узрока</v>
          </cell>
          <cell r="J6146">
            <v>0</v>
          </cell>
        </row>
        <row r="6147">
          <cell r="F6147">
            <v>485</v>
          </cell>
          <cell r="G6147" t="str">
            <v>Накнада штете за повреде или штету нанету од стране државних органа</v>
          </cell>
          <cell r="J6147">
            <v>0</v>
          </cell>
        </row>
        <row r="6148">
          <cell r="F6148">
            <v>489</v>
          </cell>
          <cell r="G6148" t="str">
            <v>Расходи који се финансирају из средстава за реализацију националног инвестиционог плана</v>
          </cell>
          <cell r="J6148">
            <v>0</v>
          </cell>
        </row>
        <row r="6149">
          <cell r="F6149">
            <v>494</v>
          </cell>
          <cell r="G6149" t="str">
            <v>Административни трансфери из буџета - Текући расходи</v>
          </cell>
          <cell r="J6149">
            <v>0</v>
          </cell>
        </row>
        <row r="6150">
          <cell r="F6150">
            <v>495</v>
          </cell>
          <cell r="G6150" t="str">
            <v>Административни трансфери из буџета - Издаци за нефинансијску имовину</v>
          </cell>
          <cell r="J6150">
            <v>0</v>
          </cell>
        </row>
        <row r="6151">
          <cell r="F6151">
            <v>496</v>
          </cell>
          <cell r="G6151" t="str">
            <v>Административни трансфери из буџета - Издаци за отплату главнице и набавку финансијске имовине</v>
          </cell>
          <cell r="J6151">
            <v>0</v>
          </cell>
        </row>
        <row r="6152">
          <cell r="F6152">
            <v>499</v>
          </cell>
          <cell r="G6152" t="str">
            <v>Административни трансфери из буџета - Средства резерве</v>
          </cell>
          <cell r="J6152">
            <v>0</v>
          </cell>
        </row>
        <row r="6153">
          <cell r="F6153">
            <v>511</v>
          </cell>
          <cell r="G6153" t="str">
            <v>Зграде и грађевински објекти</v>
          </cell>
          <cell r="J6153">
            <v>0</v>
          </cell>
        </row>
        <row r="6154">
          <cell r="F6154">
            <v>512</v>
          </cell>
          <cell r="G6154" t="str">
            <v>Машине и опрема</v>
          </cell>
          <cell r="J6154">
            <v>0</v>
          </cell>
        </row>
        <row r="6155">
          <cell r="F6155">
            <v>513</v>
          </cell>
          <cell r="G6155" t="str">
            <v>Остале некретнине и опрема</v>
          </cell>
          <cell r="J6155">
            <v>0</v>
          </cell>
        </row>
        <row r="6156">
          <cell r="F6156">
            <v>514</v>
          </cell>
          <cell r="G6156" t="str">
            <v>Култивисана имовина</v>
          </cell>
          <cell r="J6156">
            <v>0</v>
          </cell>
        </row>
        <row r="6157">
          <cell r="F6157">
            <v>515</v>
          </cell>
          <cell r="G6157" t="str">
            <v>Нематеријална имовина</v>
          </cell>
          <cell r="J6157">
            <v>0</v>
          </cell>
        </row>
        <row r="6158">
          <cell r="F6158">
            <v>521</v>
          </cell>
          <cell r="G6158" t="str">
            <v>Робне резерве</v>
          </cell>
          <cell r="J6158">
            <v>0</v>
          </cell>
        </row>
        <row r="6159">
          <cell r="F6159">
            <v>522</v>
          </cell>
          <cell r="G6159" t="str">
            <v>Залихе производње</v>
          </cell>
          <cell r="J6159">
            <v>0</v>
          </cell>
        </row>
        <row r="6160">
          <cell r="F6160">
            <v>523</v>
          </cell>
          <cell r="G6160" t="str">
            <v>Залихе робе за даљу продају</v>
          </cell>
          <cell r="J6160">
            <v>0</v>
          </cell>
        </row>
        <row r="6161">
          <cell r="F6161">
            <v>531</v>
          </cell>
          <cell r="G6161" t="str">
            <v>Драгоцености</v>
          </cell>
          <cell r="J6161">
            <v>0</v>
          </cell>
        </row>
        <row r="6162">
          <cell r="F6162">
            <v>541</v>
          </cell>
          <cell r="G6162" t="str">
            <v>Земљиште</v>
          </cell>
          <cell r="J6162">
            <v>0</v>
          </cell>
        </row>
        <row r="6163">
          <cell r="F6163">
            <v>542</v>
          </cell>
          <cell r="G6163" t="str">
            <v>Рудна богатства</v>
          </cell>
          <cell r="J6163">
            <v>0</v>
          </cell>
        </row>
        <row r="6164">
          <cell r="F6164">
            <v>543</v>
          </cell>
          <cell r="G6164" t="str">
            <v>Шуме и воде</v>
          </cell>
          <cell r="J6164">
            <v>0</v>
          </cell>
        </row>
        <row r="6165">
          <cell r="F6165">
            <v>551</v>
          </cell>
          <cell r="G6165" t="str">
            <v>Нефинансијска имовина која се финансира из средстава за реализацију националног инвестиционог плана</v>
          </cell>
          <cell r="J6165">
            <v>0</v>
          </cell>
        </row>
        <row r="6166">
          <cell r="F6166">
            <v>611</v>
          </cell>
          <cell r="G6166" t="str">
            <v>Отплата главнице домаћим кредиторима</v>
          </cell>
          <cell r="J6166">
            <v>0</v>
          </cell>
        </row>
        <row r="6167">
          <cell r="F6167">
            <v>620</v>
          </cell>
          <cell r="G6167" t="str">
            <v>Набавка финансијске имовине</v>
          </cell>
          <cell r="J6167">
            <v>0</v>
          </cell>
        </row>
        <row r="6168">
          <cell r="G6168" t="str">
            <v>Извори финансирања за функцију 640:</v>
          </cell>
        </row>
        <row r="6169">
          <cell r="F6169" t="str">
            <v>01</v>
          </cell>
          <cell r="G6169" t="str">
            <v>Приходи из буџета</v>
          </cell>
          <cell r="H6169">
            <v>0</v>
          </cell>
          <cell r="J6169">
            <v>0</v>
          </cell>
        </row>
        <row r="6170">
          <cell r="F6170" t="str">
            <v>02</v>
          </cell>
          <cell r="G6170" t="str">
            <v>Трансфери између корисника на истом нивоу</v>
          </cell>
          <cell r="J6170">
            <v>0</v>
          </cell>
        </row>
        <row r="6171">
          <cell r="F6171" t="str">
            <v>03</v>
          </cell>
          <cell r="G6171" t="str">
            <v>Социјални доприноси</v>
          </cell>
          <cell r="J6171">
            <v>0</v>
          </cell>
        </row>
        <row r="6172">
          <cell r="F6172" t="str">
            <v>04</v>
          </cell>
          <cell r="G6172" t="str">
            <v>Сопствени приходи буџетских корисника</v>
          </cell>
          <cell r="J6172">
            <v>0</v>
          </cell>
        </row>
        <row r="6173">
          <cell r="F6173" t="str">
            <v>05</v>
          </cell>
          <cell r="G6173" t="str">
            <v>Донације од иностраних земаља</v>
          </cell>
          <cell r="J6173">
            <v>0</v>
          </cell>
        </row>
        <row r="6174">
          <cell r="F6174" t="str">
            <v>06</v>
          </cell>
          <cell r="G6174" t="str">
            <v>Донације од међународних организација</v>
          </cell>
          <cell r="J6174">
            <v>0</v>
          </cell>
        </row>
        <row r="6175">
          <cell r="F6175" t="str">
            <v>07</v>
          </cell>
          <cell r="G6175" t="str">
            <v>Донације од осталих нивоа власти</v>
          </cell>
          <cell r="J6175">
            <v>0</v>
          </cell>
        </row>
        <row r="6176">
          <cell r="F6176" t="str">
            <v>08</v>
          </cell>
          <cell r="G6176" t="str">
            <v>Донације од невладиних организација и појединаца</v>
          </cell>
          <cell r="J6176">
            <v>0</v>
          </cell>
        </row>
        <row r="6177">
          <cell r="F6177" t="str">
            <v>09</v>
          </cell>
          <cell r="G6177" t="str">
            <v>Примања од продаје нефинансијске имовине</v>
          </cell>
          <cell r="J6177">
            <v>0</v>
          </cell>
        </row>
        <row r="6178">
          <cell r="F6178" t="str">
            <v>10</v>
          </cell>
          <cell r="G6178" t="str">
            <v>Примања од домаћих задуживања</v>
          </cell>
          <cell r="J6178">
            <v>0</v>
          </cell>
        </row>
        <row r="6179">
          <cell r="F6179" t="str">
            <v>11</v>
          </cell>
          <cell r="G6179" t="str">
            <v>Примања од иностраних задуживања</v>
          </cell>
          <cell r="J6179">
            <v>0</v>
          </cell>
        </row>
        <row r="6180">
          <cell r="F6180" t="str">
            <v>12</v>
          </cell>
          <cell r="G6180" t="str">
            <v>Примања од отплате датих кредита и продаје финансијске имовине</v>
          </cell>
          <cell r="J6180">
            <v>0</v>
          </cell>
        </row>
        <row r="6181">
          <cell r="F6181" t="str">
            <v>13</v>
          </cell>
          <cell r="G6181" t="str">
            <v>Нераспоређени вишак прихода из ранијих година</v>
          </cell>
          <cell r="J6181">
            <v>0</v>
          </cell>
        </row>
        <row r="6182">
          <cell r="F6182" t="str">
            <v>14</v>
          </cell>
          <cell r="G6182" t="str">
            <v>Неутрошена средства од приватизације из претходних година</v>
          </cell>
          <cell r="J6182">
            <v>0</v>
          </cell>
        </row>
        <row r="6183">
          <cell r="F6183" t="str">
            <v>15</v>
          </cell>
          <cell r="G6183" t="str">
            <v>Неутрошена средства донација из претходних година</v>
          </cell>
          <cell r="J6183">
            <v>0</v>
          </cell>
        </row>
        <row r="6184">
          <cell r="F6184" t="str">
            <v>16</v>
          </cell>
          <cell r="G6184" t="str">
            <v>Родитељски динар за ваннаставне активности</v>
          </cell>
          <cell r="J6184">
            <v>0</v>
          </cell>
        </row>
        <row r="6185">
          <cell r="G6185" t="str">
            <v>Функција 640:</v>
          </cell>
          <cell r="H6185">
            <v>0</v>
          </cell>
          <cell r="I6185">
            <v>0</v>
          </cell>
          <cell r="J6185">
            <v>0</v>
          </cell>
        </row>
        <row r="6186">
          <cell r="G6186" t="str">
            <v>Извори финансирања за програмску активност 0601-0010:</v>
          </cell>
        </row>
        <row r="6187">
          <cell r="F6187" t="str">
            <v>01</v>
          </cell>
          <cell r="G6187" t="str">
            <v>Приходи из буџета</v>
          </cell>
          <cell r="H6187">
            <v>0</v>
          </cell>
          <cell r="J6187">
            <v>0</v>
          </cell>
        </row>
        <row r="6188">
          <cell r="F6188" t="str">
            <v>02</v>
          </cell>
          <cell r="G6188" t="str">
            <v>Трансфери између корисника на истом нивоу</v>
          </cell>
          <cell r="J6188">
            <v>0</v>
          </cell>
        </row>
        <row r="6189">
          <cell r="F6189" t="str">
            <v>03</v>
          </cell>
          <cell r="G6189" t="str">
            <v>Социјални доприноси</v>
          </cell>
          <cell r="J6189">
            <v>0</v>
          </cell>
        </row>
        <row r="6190">
          <cell r="F6190" t="str">
            <v>04</v>
          </cell>
          <cell r="G6190" t="str">
            <v>Сопствени приходи буџетских корисника</v>
          </cell>
          <cell r="J6190">
            <v>0</v>
          </cell>
        </row>
        <row r="6191">
          <cell r="F6191" t="str">
            <v>05</v>
          </cell>
          <cell r="G6191" t="str">
            <v>Донације од иностраних земаља</v>
          </cell>
          <cell r="J6191">
            <v>0</v>
          </cell>
        </row>
        <row r="6192">
          <cell r="F6192" t="str">
            <v>06</v>
          </cell>
          <cell r="G6192" t="str">
            <v>Донације од међународних организација</v>
          </cell>
          <cell r="J6192">
            <v>0</v>
          </cell>
        </row>
        <row r="6193">
          <cell r="F6193" t="str">
            <v>07</v>
          </cell>
          <cell r="G6193" t="str">
            <v>Донације од осталих нивоа власти</v>
          </cell>
          <cell r="J6193">
            <v>0</v>
          </cell>
        </row>
        <row r="6194">
          <cell r="F6194" t="str">
            <v>08</v>
          </cell>
          <cell r="G6194" t="str">
            <v>Донације од невладиних организација и појединаца</v>
          </cell>
          <cell r="J6194">
            <v>0</v>
          </cell>
        </row>
        <row r="6195">
          <cell r="F6195" t="str">
            <v>09</v>
          </cell>
          <cell r="G6195" t="str">
            <v>Примања од продаје нефинансијске имовине</v>
          </cell>
          <cell r="J6195">
            <v>0</v>
          </cell>
        </row>
        <row r="6196">
          <cell r="F6196" t="str">
            <v>10</v>
          </cell>
          <cell r="G6196" t="str">
            <v>Примања од домаћих задуживања</v>
          </cell>
          <cell r="J6196">
            <v>0</v>
          </cell>
        </row>
        <row r="6197">
          <cell r="F6197" t="str">
            <v>11</v>
          </cell>
          <cell r="G6197" t="str">
            <v>Примања од иностраних задуживања</v>
          </cell>
          <cell r="J6197">
            <v>0</v>
          </cell>
        </row>
        <row r="6198">
          <cell r="F6198" t="str">
            <v>12</v>
          </cell>
          <cell r="G6198" t="str">
            <v>Примања од отплате датих кредита и продаје финансијске имовине</v>
          </cell>
          <cell r="J6198">
            <v>0</v>
          </cell>
        </row>
        <row r="6199">
          <cell r="F6199" t="str">
            <v>13</v>
          </cell>
          <cell r="G6199" t="str">
            <v>Нераспоређени вишак прихода из ранијих година</v>
          </cell>
          <cell r="J6199">
            <v>0</v>
          </cell>
        </row>
        <row r="6200">
          <cell r="F6200" t="str">
            <v>14</v>
          </cell>
          <cell r="G6200" t="str">
            <v>Неутрошена средства од приватизације из претходних година</v>
          </cell>
          <cell r="J6200">
            <v>0</v>
          </cell>
        </row>
        <row r="6201">
          <cell r="F6201" t="str">
            <v>15</v>
          </cell>
          <cell r="G6201" t="str">
            <v>Неутрошена средства донација из претходних година</v>
          </cell>
          <cell r="J6201">
            <v>0</v>
          </cell>
        </row>
        <row r="6202">
          <cell r="F6202" t="str">
            <v>16</v>
          </cell>
          <cell r="G6202" t="str">
            <v>Родитељски динар за ваннаставне активности</v>
          </cell>
          <cell r="J6202">
            <v>0</v>
          </cell>
        </row>
        <row r="6203">
          <cell r="G6203" t="str">
            <v>Свега за програмску активност 0601-0010:</v>
          </cell>
          <cell r="H6203">
            <v>0</v>
          </cell>
          <cell r="I6203">
            <v>0</v>
          </cell>
          <cell r="J6203">
            <v>0</v>
          </cell>
        </row>
        <row r="6205">
          <cell r="C6205" t="str">
            <v>0601-0011</v>
          </cell>
          <cell r="G6205" t="str">
            <v>Одржавање гробаља, и погребне услуге</v>
          </cell>
        </row>
        <row r="6206">
          <cell r="D6206">
            <v>660</v>
          </cell>
          <cell r="G6206" t="str">
            <v>Послови становања и заједнице некласификовани на другом месту</v>
          </cell>
        </row>
        <row r="6207">
          <cell r="F6207">
            <v>411</v>
          </cell>
          <cell r="G6207" t="str">
            <v>Плате, додаци и накнаде запослених (зараде)</v>
          </cell>
          <cell r="J6207">
            <v>0</v>
          </cell>
        </row>
        <row r="6208">
          <cell r="F6208">
            <v>412</v>
          </cell>
          <cell r="G6208" t="str">
            <v>Социјални доприноси на терет послодавца</v>
          </cell>
          <cell r="J6208">
            <v>0</v>
          </cell>
        </row>
        <row r="6209">
          <cell r="F6209">
            <v>413</v>
          </cell>
          <cell r="G6209" t="str">
            <v>Накнаде у натури</v>
          </cell>
          <cell r="J6209">
            <v>0</v>
          </cell>
        </row>
        <row r="6210">
          <cell r="F6210">
            <v>414</v>
          </cell>
          <cell r="G6210" t="str">
            <v>Социјална давања запосленима</v>
          </cell>
          <cell r="J6210">
            <v>0</v>
          </cell>
        </row>
        <row r="6211">
          <cell r="F6211">
            <v>415</v>
          </cell>
          <cell r="G6211" t="str">
            <v>Накнаде трошкова за запослене</v>
          </cell>
          <cell r="J6211">
            <v>0</v>
          </cell>
        </row>
        <row r="6212">
          <cell r="F6212">
            <v>416</v>
          </cell>
          <cell r="G6212" t="str">
            <v>Награде запосленима и остали посебни расходи</v>
          </cell>
          <cell r="J6212">
            <v>0</v>
          </cell>
        </row>
        <row r="6213">
          <cell r="F6213">
            <v>417</v>
          </cell>
          <cell r="G6213" t="str">
            <v>Посланички додатак</v>
          </cell>
          <cell r="J6213">
            <v>0</v>
          </cell>
        </row>
        <row r="6214">
          <cell r="F6214">
            <v>418</v>
          </cell>
          <cell r="G6214" t="str">
            <v>Судијски додатак.</v>
          </cell>
          <cell r="J6214">
            <v>0</v>
          </cell>
        </row>
        <row r="6215">
          <cell r="F6215">
            <v>421</v>
          </cell>
          <cell r="G6215" t="str">
            <v>Стални трошкови</v>
          </cell>
          <cell r="J6215">
            <v>0</v>
          </cell>
        </row>
        <row r="6216">
          <cell r="F6216">
            <v>422</v>
          </cell>
          <cell r="G6216" t="str">
            <v>Трошкови путовања</v>
          </cell>
          <cell r="J6216">
            <v>0</v>
          </cell>
        </row>
        <row r="6217">
          <cell r="F6217">
            <v>423</v>
          </cell>
          <cell r="G6217" t="str">
            <v>Услуге по уговору</v>
          </cell>
          <cell r="J6217">
            <v>0</v>
          </cell>
        </row>
        <row r="6218">
          <cell r="F6218">
            <v>424</v>
          </cell>
          <cell r="G6218" t="str">
            <v>Специјализоване услуге</v>
          </cell>
          <cell r="J6218">
            <v>0</v>
          </cell>
        </row>
        <row r="6219">
          <cell r="F6219">
            <v>425</v>
          </cell>
          <cell r="G6219" t="str">
            <v>Текуће поправке и одржавање</v>
          </cell>
          <cell r="J6219">
            <v>0</v>
          </cell>
        </row>
        <row r="6220">
          <cell r="F6220">
            <v>426</v>
          </cell>
          <cell r="G6220" t="str">
            <v>Материјал</v>
          </cell>
          <cell r="J6220">
            <v>0</v>
          </cell>
        </row>
        <row r="6221">
          <cell r="F6221">
            <v>431</v>
          </cell>
          <cell r="G6221" t="str">
            <v>Амортизација некретнина и опреме</v>
          </cell>
          <cell r="J6221">
            <v>0</v>
          </cell>
        </row>
        <row r="6222">
          <cell r="F6222">
            <v>432</v>
          </cell>
          <cell r="G6222" t="str">
            <v>Амортизација култивисане имовине</v>
          </cell>
          <cell r="J6222">
            <v>0</v>
          </cell>
        </row>
        <row r="6223">
          <cell r="F6223">
            <v>433</v>
          </cell>
          <cell r="G6223" t="str">
            <v>Употреба драгоцености</v>
          </cell>
          <cell r="J6223">
            <v>0</v>
          </cell>
        </row>
        <row r="6224">
          <cell r="F6224">
            <v>434</v>
          </cell>
          <cell r="G6224" t="str">
            <v>Употреба природне имовине</v>
          </cell>
          <cell r="J6224">
            <v>0</v>
          </cell>
        </row>
        <row r="6225">
          <cell r="F6225">
            <v>435</v>
          </cell>
          <cell r="G6225" t="str">
            <v>Амортизација нематеријалне имовине</v>
          </cell>
          <cell r="J6225">
            <v>0</v>
          </cell>
        </row>
        <row r="6226">
          <cell r="F6226">
            <v>441</v>
          </cell>
          <cell r="G6226" t="str">
            <v>Отплата домаћих камата</v>
          </cell>
          <cell r="J6226">
            <v>0</v>
          </cell>
        </row>
        <row r="6227">
          <cell r="F6227">
            <v>442</v>
          </cell>
          <cell r="G6227" t="str">
            <v>Отплата страних камата</v>
          </cell>
          <cell r="J6227">
            <v>0</v>
          </cell>
        </row>
        <row r="6228">
          <cell r="F6228">
            <v>443</v>
          </cell>
          <cell r="G6228" t="str">
            <v>Отплата камата по гаранцијама</v>
          </cell>
          <cell r="J6228">
            <v>0</v>
          </cell>
        </row>
        <row r="6229">
          <cell r="F6229">
            <v>444</v>
          </cell>
          <cell r="G6229" t="str">
            <v>Пратећи трошкови задуживања</v>
          </cell>
          <cell r="J6229">
            <v>0</v>
          </cell>
        </row>
        <row r="6230">
          <cell r="F6230">
            <v>4511</v>
          </cell>
          <cell r="G6230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230">
            <v>0</v>
          </cell>
        </row>
        <row r="6231">
          <cell r="F6231">
            <v>4512</v>
          </cell>
          <cell r="G6231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231">
            <v>0</v>
          </cell>
        </row>
        <row r="6232">
          <cell r="F6232">
            <v>452</v>
          </cell>
          <cell r="G6232" t="str">
            <v>Субвенције приватним финансијским институцијама</v>
          </cell>
          <cell r="J6232">
            <v>0</v>
          </cell>
        </row>
        <row r="6233">
          <cell r="F6233">
            <v>453</v>
          </cell>
          <cell r="G6233" t="str">
            <v>Субвенције јавним финансијским институцијама</v>
          </cell>
          <cell r="J6233">
            <v>0</v>
          </cell>
        </row>
        <row r="6234">
          <cell r="F6234">
            <v>454</v>
          </cell>
          <cell r="G6234" t="str">
            <v>Субвенције приватним предузећима</v>
          </cell>
          <cell r="J6234">
            <v>0</v>
          </cell>
        </row>
        <row r="6235">
          <cell r="F6235">
            <v>461</v>
          </cell>
          <cell r="G6235" t="str">
            <v>Донације страним владама</v>
          </cell>
          <cell r="J6235">
            <v>0</v>
          </cell>
        </row>
        <row r="6236">
          <cell r="F6236">
            <v>462</v>
          </cell>
          <cell r="G6236" t="str">
            <v>Донације и дотације међународним организацијама</v>
          </cell>
          <cell r="J6236">
            <v>0</v>
          </cell>
        </row>
        <row r="6237">
          <cell r="F6237">
            <v>4631</v>
          </cell>
          <cell r="G6237" t="str">
            <v>Текући трансфери осталим нивоима власти</v>
          </cell>
          <cell r="J6237">
            <v>0</v>
          </cell>
        </row>
        <row r="6238">
          <cell r="F6238">
            <v>4632</v>
          </cell>
          <cell r="G6238" t="str">
            <v>Капитални трансфери осталим нивоима власти</v>
          </cell>
          <cell r="J6238">
            <v>0</v>
          </cell>
        </row>
        <row r="6239">
          <cell r="F6239">
            <v>464</v>
          </cell>
          <cell r="G6239" t="str">
            <v>Дотације организацијама обавезног социјалног осигурања</v>
          </cell>
          <cell r="J6239">
            <v>0</v>
          </cell>
        </row>
        <row r="6240">
          <cell r="F6240">
            <v>465</v>
          </cell>
          <cell r="G6240" t="str">
            <v>Остале донације, дотације и трансфери</v>
          </cell>
          <cell r="J6240">
            <v>0</v>
          </cell>
        </row>
        <row r="6241">
          <cell r="F6241">
            <v>472</v>
          </cell>
          <cell r="G6241" t="str">
            <v>Накнаде за социјалну заштиту из буџета</v>
          </cell>
          <cell r="J6241">
            <v>0</v>
          </cell>
        </row>
        <row r="6242">
          <cell r="F6242">
            <v>481</v>
          </cell>
          <cell r="G6242" t="str">
            <v>Дотације невладиним организацијама</v>
          </cell>
          <cell r="J6242">
            <v>0</v>
          </cell>
        </row>
        <row r="6243">
          <cell r="F6243">
            <v>482</v>
          </cell>
          <cell r="G6243" t="str">
            <v>Порези, обавезне таксе, казне и пенали</v>
          </cell>
          <cell r="J6243">
            <v>0</v>
          </cell>
        </row>
        <row r="6244">
          <cell r="F6244">
            <v>483</v>
          </cell>
          <cell r="G6244" t="str">
            <v>Новчане казне и пенали по решењу судова</v>
          </cell>
          <cell r="J6244">
            <v>0</v>
          </cell>
        </row>
        <row r="6245">
          <cell r="F6245">
            <v>484</v>
          </cell>
          <cell r="G6245" t="str">
            <v>Накнада штете за повреде или штету насталу услед елементарних непогода или других природних узрока</v>
          </cell>
          <cell r="J6245">
            <v>0</v>
          </cell>
        </row>
        <row r="6246">
          <cell r="F6246">
            <v>485</v>
          </cell>
          <cell r="G6246" t="str">
            <v>Накнада штете за повреде или штету нанету од стране државних органа</v>
          </cell>
          <cell r="J6246">
            <v>0</v>
          </cell>
        </row>
        <row r="6247">
          <cell r="F6247">
            <v>489</v>
          </cell>
          <cell r="G6247" t="str">
            <v>Расходи који се финансирају из средстава за реализацију националног инвестиционог плана</v>
          </cell>
          <cell r="J6247">
            <v>0</v>
          </cell>
        </row>
        <row r="6248">
          <cell r="F6248">
            <v>494</v>
          </cell>
          <cell r="G6248" t="str">
            <v>Административни трансфери из буџета - Текући расходи</v>
          </cell>
          <cell r="J6248">
            <v>0</v>
          </cell>
        </row>
        <row r="6249">
          <cell r="F6249">
            <v>495</v>
          </cell>
          <cell r="G6249" t="str">
            <v>Административни трансфери из буџета - Издаци за нефинансијску имовину</v>
          </cell>
          <cell r="J6249">
            <v>0</v>
          </cell>
        </row>
        <row r="6250">
          <cell r="F6250">
            <v>496</v>
          </cell>
          <cell r="G6250" t="str">
            <v>Административни трансфери из буџета - Издаци за отплату главнице и набавку финансијске имовине</v>
          </cell>
          <cell r="J6250">
            <v>0</v>
          </cell>
        </row>
        <row r="6251">
          <cell r="F6251">
            <v>499</v>
          </cell>
          <cell r="G6251" t="str">
            <v>Административни трансфери из буџета - Средства резерве</v>
          </cell>
          <cell r="J6251">
            <v>0</v>
          </cell>
        </row>
        <row r="6252">
          <cell r="F6252">
            <v>511</v>
          </cell>
          <cell r="G6252" t="str">
            <v>Зграде и грађевински објекти</v>
          </cell>
          <cell r="J6252">
            <v>0</v>
          </cell>
        </row>
        <row r="6253">
          <cell r="F6253">
            <v>512</v>
          </cell>
          <cell r="G6253" t="str">
            <v>Машине и опрема</v>
          </cell>
          <cell r="J6253">
            <v>0</v>
          </cell>
        </row>
        <row r="6254">
          <cell r="F6254">
            <v>513</v>
          </cell>
          <cell r="G6254" t="str">
            <v>Остале некретнине и опрема</v>
          </cell>
          <cell r="J6254">
            <v>0</v>
          </cell>
        </row>
        <row r="6255">
          <cell r="F6255">
            <v>514</v>
          </cell>
          <cell r="G6255" t="str">
            <v>Култивисана имовина</v>
          </cell>
          <cell r="J6255">
            <v>0</v>
          </cell>
        </row>
        <row r="6256">
          <cell r="F6256">
            <v>515</v>
          </cell>
          <cell r="G6256" t="str">
            <v>Нематеријална имовина</v>
          </cell>
          <cell r="J6256">
            <v>0</v>
          </cell>
        </row>
        <row r="6257">
          <cell r="F6257">
            <v>521</v>
          </cell>
          <cell r="G6257" t="str">
            <v>Робне резерве</v>
          </cell>
          <cell r="J6257">
            <v>0</v>
          </cell>
        </row>
        <row r="6258">
          <cell r="F6258">
            <v>522</v>
          </cell>
          <cell r="G6258" t="str">
            <v>Залихе производње</v>
          </cell>
          <cell r="J6258">
            <v>0</v>
          </cell>
        </row>
        <row r="6259">
          <cell r="F6259">
            <v>523</v>
          </cell>
          <cell r="G6259" t="str">
            <v>Залихе робе за даљу продају</v>
          </cell>
          <cell r="J6259">
            <v>0</v>
          </cell>
        </row>
        <row r="6260">
          <cell r="F6260">
            <v>531</v>
          </cell>
          <cell r="G6260" t="str">
            <v>Драгоцености</v>
          </cell>
          <cell r="J6260">
            <v>0</v>
          </cell>
        </row>
        <row r="6261">
          <cell r="F6261">
            <v>541</v>
          </cell>
          <cell r="G6261" t="str">
            <v>Земљиште</v>
          </cell>
          <cell r="J6261">
            <v>0</v>
          </cell>
        </row>
        <row r="6262">
          <cell r="F6262">
            <v>542</v>
          </cell>
          <cell r="G6262" t="str">
            <v>Рудна богатства</v>
          </cell>
          <cell r="J6262">
            <v>0</v>
          </cell>
        </row>
        <row r="6263">
          <cell r="F6263">
            <v>543</v>
          </cell>
          <cell r="G6263" t="str">
            <v>Шуме и воде</v>
          </cell>
          <cell r="J6263">
            <v>0</v>
          </cell>
        </row>
        <row r="6264">
          <cell r="F6264">
            <v>551</v>
          </cell>
          <cell r="G6264" t="str">
            <v>Нефинансијска имовина која се финансира из средстава за реализацију националног инвестиционог плана</v>
          </cell>
          <cell r="J6264">
            <v>0</v>
          </cell>
        </row>
        <row r="6265">
          <cell r="F6265">
            <v>611</v>
          </cell>
          <cell r="G6265" t="str">
            <v>Отплата главнице домаћим кредиторима</v>
          </cell>
          <cell r="J6265">
            <v>0</v>
          </cell>
        </row>
        <row r="6266">
          <cell r="F6266">
            <v>620</v>
          </cell>
          <cell r="G6266" t="str">
            <v>Набавка финансијске имовине</v>
          </cell>
          <cell r="J6266">
            <v>0</v>
          </cell>
        </row>
        <row r="6267">
          <cell r="G6267" t="str">
            <v>Извори финансирања за функцију 660:</v>
          </cell>
        </row>
        <row r="6268">
          <cell r="F6268" t="str">
            <v>01</v>
          </cell>
          <cell r="G6268" t="str">
            <v>Приходи из буџета</v>
          </cell>
          <cell r="H6268">
            <v>0</v>
          </cell>
          <cell r="J6268">
            <v>0</v>
          </cell>
        </row>
        <row r="6269">
          <cell r="F6269" t="str">
            <v>02</v>
          </cell>
          <cell r="G6269" t="str">
            <v>Трансфери између корисника на истом нивоу</v>
          </cell>
          <cell r="J6269">
            <v>0</v>
          </cell>
        </row>
        <row r="6270">
          <cell r="F6270" t="str">
            <v>03</v>
          </cell>
          <cell r="G6270" t="str">
            <v>Социјални доприноси</v>
          </cell>
          <cell r="J6270">
            <v>0</v>
          </cell>
        </row>
        <row r="6271">
          <cell r="F6271" t="str">
            <v>04</v>
          </cell>
          <cell r="G6271" t="str">
            <v>Сопствени приходи буџетских корисника</v>
          </cell>
          <cell r="J6271">
            <v>0</v>
          </cell>
        </row>
        <row r="6272">
          <cell r="F6272" t="str">
            <v>05</v>
          </cell>
          <cell r="G6272" t="str">
            <v>Донације од иностраних земаља</v>
          </cell>
          <cell r="J6272">
            <v>0</v>
          </cell>
        </row>
        <row r="6273">
          <cell r="F6273" t="str">
            <v>06</v>
          </cell>
          <cell r="G6273" t="str">
            <v>Донације од међународних организација</v>
          </cell>
          <cell r="J6273">
            <v>0</v>
          </cell>
        </row>
        <row r="6274">
          <cell r="F6274" t="str">
            <v>07</v>
          </cell>
          <cell r="G6274" t="str">
            <v>Донације од осталих нивоа власти</v>
          </cell>
          <cell r="J6274">
            <v>0</v>
          </cell>
        </row>
        <row r="6275">
          <cell r="F6275" t="str">
            <v>08</v>
          </cell>
          <cell r="G6275" t="str">
            <v>Донације од невладиних организација и појединаца</v>
          </cell>
          <cell r="J6275">
            <v>0</v>
          </cell>
        </row>
        <row r="6276">
          <cell r="F6276" t="str">
            <v>09</v>
          </cell>
          <cell r="G6276" t="str">
            <v>Примања од продаје нефинансијске имовине</v>
          </cell>
          <cell r="J6276">
            <v>0</v>
          </cell>
        </row>
        <row r="6277">
          <cell r="F6277" t="str">
            <v>10</v>
          </cell>
          <cell r="G6277" t="str">
            <v>Примања од домаћих задуживања</v>
          </cell>
          <cell r="J6277">
            <v>0</v>
          </cell>
        </row>
        <row r="6278">
          <cell r="F6278" t="str">
            <v>11</v>
          </cell>
          <cell r="G6278" t="str">
            <v>Примања од иностраних задуживања</v>
          </cell>
          <cell r="J6278">
            <v>0</v>
          </cell>
        </row>
        <row r="6279">
          <cell r="F6279" t="str">
            <v>12</v>
          </cell>
          <cell r="G6279" t="str">
            <v>Примања од отплате датих кредита и продаје финансијске имовине</v>
          </cell>
          <cell r="J6279">
            <v>0</v>
          </cell>
        </row>
        <row r="6280">
          <cell r="F6280" t="str">
            <v>13</v>
          </cell>
          <cell r="G6280" t="str">
            <v>Нераспоређени вишак прихода из ранијих година</v>
          </cell>
          <cell r="J6280">
            <v>0</v>
          </cell>
        </row>
        <row r="6281">
          <cell r="F6281" t="str">
            <v>14</v>
          </cell>
          <cell r="G6281" t="str">
            <v>Неутрошена средства од приватизације из претходних година</v>
          </cell>
          <cell r="J6281">
            <v>0</v>
          </cell>
        </row>
        <row r="6282">
          <cell r="F6282" t="str">
            <v>15</v>
          </cell>
          <cell r="G6282" t="str">
            <v>Неутрошена средства донација из претходних година</v>
          </cell>
          <cell r="J6282">
            <v>0</v>
          </cell>
        </row>
        <row r="6283">
          <cell r="F6283" t="str">
            <v>16</v>
          </cell>
          <cell r="G6283" t="str">
            <v>Родитељски динар за ваннаставне активности</v>
          </cell>
          <cell r="J6283">
            <v>0</v>
          </cell>
        </row>
        <row r="6284">
          <cell r="G6284" t="str">
            <v>Функција 660:</v>
          </cell>
          <cell r="H6284">
            <v>0</v>
          </cell>
          <cell r="I6284">
            <v>0</v>
          </cell>
          <cell r="J6284">
            <v>0</v>
          </cell>
        </row>
        <row r="6285">
          <cell r="G6285" t="str">
            <v>Извори финансирања за програмску активност 0601-0011:</v>
          </cell>
        </row>
        <row r="6286">
          <cell r="F6286" t="str">
            <v>01</v>
          </cell>
          <cell r="G6286" t="str">
            <v>Приходи из буџета</v>
          </cell>
          <cell r="H6286">
            <v>0</v>
          </cell>
          <cell r="J6286">
            <v>0</v>
          </cell>
        </row>
        <row r="6287">
          <cell r="F6287" t="str">
            <v>02</v>
          </cell>
          <cell r="G6287" t="str">
            <v>Трансфери између корисника на истом нивоу</v>
          </cell>
          <cell r="J6287">
            <v>0</v>
          </cell>
        </row>
        <row r="6288">
          <cell r="F6288" t="str">
            <v>03</v>
          </cell>
          <cell r="G6288" t="str">
            <v>Социјални доприноси</v>
          </cell>
          <cell r="J6288">
            <v>0</v>
          </cell>
        </row>
        <row r="6289">
          <cell r="F6289" t="str">
            <v>04</v>
          </cell>
          <cell r="G6289" t="str">
            <v>Сопствени приходи буџетских корисника</v>
          </cell>
          <cell r="J6289">
            <v>0</v>
          </cell>
        </row>
        <row r="6290">
          <cell r="F6290" t="str">
            <v>05</v>
          </cell>
          <cell r="G6290" t="str">
            <v>Донације од иностраних земаља</v>
          </cell>
          <cell r="J6290">
            <v>0</v>
          </cell>
        </row>
        <row r="6291">
          <cell r="F6291" t="str">
            <v>06</v>
          </cell>
          <cell r="G6291" t="str">
            <v>Донације од међународних организација</v>
          </cell>
          <cell r="J6291">
            <v>0</v>
          </cell>
        </row>
        <row r="6292">
          <cell r="F6292" t="str">
            <v>07</v>
          </cell>
          <cell r="G6292" t="str">
            <v>Донације од осталих нивоа власти</v>
          </cell>
          <cell r="J6292">
            <v>0</v>
          </cell>
        </row>
        <row r="6293">
          <cell r="F6293" t="str">
            <v>08</v>
          </cell>
          <cell r="G6293" t="str">
            <v>Донације од невладиних организација и појединаца</v>
          </cell>
          <cell r="J6293">
            <v>0</v>
          </cell>
        </row>
        <row r="6294">
          <cell r="F6294" t="str">
            <v>09</v>
          </cell>
          <cell r="G6294" t="str">
            <v>Примања од продаје нефинансијске имовине</v>
          </cell>
          <cell r="J6294">
            <v>0</v>
          </cell>
        </row>
        <row r="6295">
          <cell r="F6295" t="str">
            <v>10</v>
          </cell>
          <cell r="G6295" t="str">
            <v>Примања од домаћих задуживања</v>
          </cell>
          <cell r="J6295">
            <v>0</v>
          </cell>
        </row>
        <row r="6296">
          <cell r="F6296" t="str">
            <v>11</v>
          </cell>
          <cell r="G6296" t="str">
            <v>Примања од иностраних задуживања</v>
          </cell>
          <cell r="J6296">
            <v>0</v>
          </cell>
        </row>
        <row r="6297">
          <cell r="F6297" t="str">
            <v>12</v>
          </cell>
          <cell r="G6297" t="str">
            <v>Примања од отплате датих кредита и продаје финансијске имовине</v>
          </cell>
          <cell r="J6297">
            <v>0</v>
          </cell>
        </row>
        <row r="6298">
          <cell r="F6298" t="str">
            <v>13</v>
          </cell>
          <cell r="G6298" t="str">
            <v>Нераспоређени вишак прихода из ранијих година</v>
          </cell>
          <cell r="J6298">
            <v>0</v>
          </cell>
        </row>
        <row r="6299">
          <cell r="F6299" t="str">
            <v>14</v>
          </cell>
          <cell r="G6299" t="str">
            <v>Неутрошена средства од приватизације из претходних година</v>
          </cell>
          <cell r="J6299">
            <v>0</v>
          </cell>
        </row>
        <row r="6300">
          <cell r="F6300" t="str">
            <v>15</v>
          </cell>
          <cell r="G6300" t="str">
            <v>Неутрошена средства донација из претходних година</v>
          </cell>
          <cell r="J6300">
            <v>0</v>
          </cell>
        </row>
        <row r="6301">
          <cell r="F6301" t="str">
            <v>16</v>
          </cell>
          <cell r="G6301" t="str">
            <v>Родитељски динар за ваннаставне активности</v>
          </cell>
          <cell r="J6301">
            <v>0</v>
          </cell>
        </row>
        <row r="6302">
          <cell r="G6302" t="str">
            <v>Свега за програмску активност 0601-0011:</v>
          </cell>
          <cell r="H6302">
            <v>0</v>
          </cell>
          <cell r="I6302">
            <v>0</v>
          </cell>
          <cell r="J6302">
            <v>0</v>
          </cell>
        </row>
        <row r="6304">
          <cell r="C6304" t="str">
            <v xml:space="preserve">0601-0014  </v>
          </cell>
          <cell r="G6304" t="str">
            <v>Остале комуналне услуге</v>
          </cell>
        </row>
        <row r="6305">
          <cell r="D6305">
            <v>660</v>
          </cell>
          <cell r="G6305" t="str">
            <v>Послови становања и заједнице некласификовани на другом месту</v>
          </cell>
        </row>
        <row r="6306">
          <cell r="F6306">
            <v>411</v>
          </cell>
          <cell r="G6306" t="str">
            <v>Плате, додаци и накнаде запослених (зараде)</v>
          </cell>
          <cell r="J6306">
            <v>0</v>
          </cell>
        </row>
        <row r="6307">
          <cell r="F6307">
            <v>412</v>
          </cell>
          <cell r="G6307" t="str">
            <v>Социјални доприноси на терет послодавца</v>
          </cell>
          <cell r="J6307">
            <v>0</v>
          </cell>
        </row>
        <row r="6308">
          <cell r="F6308">
            <v>413</v>
          </cell>
          <cell r="G6308" t="str">
            <v>Накнаде у натури</v>
          </cell>
          <cell r="J6308">
            <v>0</v>
          </cell>
        </row>
        <row r="6309">
          <cell r="F6309">
            <v>414</v>
          </cell>
          <cell r="G6309" t="str">
            <v>Социјална давања запосленима</v>
          </cell>
          <cell r="J6309">
            <v>0</v>
          </cell>
        </row>
        <row r="6310">
          <cell r="F6310">
            <v>415</v>
          </cell>
          <cell r="G6310" t="str">
            <v>Накнаде трошкова за запослене</v>
          </cell>
          <cell r="J6310">
            <v>0</v>
          </cell>
        </row>
        <row r="6311">
          <cell r="F6311">
            <v>416</v>
          </cell>
          <cell r="G6311" t="str">
            <v>Награде запосленима и остали посебни расходи</v>
          </cell>
          <cell r="J6311">
            <v>0</v>
          </cell>
        </row>
        <row r="6312">
          <cell r="F6312">
            <v>417</v>
          </cell>
          <cell r="G6312" t="str">
            <v>Посланички додатак</v>
          </cell>
          <cell r="J6312">
            <v>0</v>
          </cell>
        </row>
        <row r="6313">
          <cell r="F6313">
            <v>418</v>
          </cell>
          <cell r="G6313" t="str">
            <v>Судијски додатак.</v>
          </cell>
          <cell r="J6313">
            <v>0</v>
          </cell>
        </row>
        <row r="6314">
          <cell r="F6314">
            <v>421</v>
          </cell>
          <cell r="G6314" t="str">
            <v>Стални трошкови</v>
          </cell>
          <cell r="J6314">
            <v>0</v>
          </cell>
        </row>
        <row r="6315">
          <cell r="F6315">
            <v>422</v>
          </cell>
          <cell r="G6315" t="str">
            <v>Трошкови путовања</v>
          </cell>
          <cell r="J6315">
            <v>0</v>
          </cell>
        </row>
        <row r="6316">
          <cell r="F6316">
            <v>423</v>
          </cell>
          <cell r="G6316" t="str">
            <v>Услуге по уговору</v>
          </cell>
          <cell r="J6316">
            <v>0</v>
          </cell>
        </row>
        <row r="6317">
          <cell r="F6317">
            <v>424</v>
          </cell>
          <cell r="G6317" t="str">
            <v>Специјализоване услуге</v>
          </cell>
          <cell r="J6317">
            <v>0</v>
          </cell>
        </row>
        <row r="6318">
          <cell r="F6318">
            <v>425</v>
          </cell>
          <cell r="G6318" t="str">
            <v>Текуће поправке и одржавање</v>
          </cell>
          <cell r="J6318">
            <v>0</v>
          </cell>
        </row>
        <row r="6319">
          <cell r="F6319">
            <v>426</v>
          </cell>
          <cell r="G6319" t="str">
            <v>Материјал</v>
          </cell>
          <cell r="J6319">
            <v>0</v>
          </cell>
        </row>
        <row r="6320">
          <cell r="F6320">
            <v>431</v>
          </cell>
          <cell r="G6320" t="str">
            <v>Амортизација некретнина и опреме</v>
          </cell>
          <cell r="J6320">
            <v>0</v>
          </cell>
        </row>
        <row r="6321">
          <cell r="F6321">
            <v>432</v>
          </cell>
          <cell r="G6321" t="str">
            <v>Амортизација култивисане имовине</v>
          </cell>
          <cell r="J6321">
            <v>0</v>
          </cell>
        </row>
        <row r="6322">
          <cell r="F6322">
            <v>433</v>
          </cell>
          <cell r="G6322" t="str">
            <v>Употреба драгоцености</v>
          </cell>
          <cell r="J6322">
            <v>0</v>
          </cell>
        </row>
        <row r="6323">
          <cell r="F6323">
            <v>434</v>
          </cell>
          <cell r="G6323" t="str">
            <v>Употреба природне имовине</v>
          </cell>
          <cell r="J6323">
            <v>0</v>
          </cell>
        </row>
        <row r="6324">
          <cell r="F6324">
            <v>435</v>
          </cell>
          <cell r="G6324" t="str">
            <v>Амортизација нематеријалне имовине</v>
          </cell>
          <cell r="J6324">
            <v>0</v>
          </cell>
        </row>
        <row r="6325">
          <cell r="F6325">
            <v>441</v>
          </cell>
          <cell r="G6325" t="str">
            <v>Отплата домаћих камата</v>
          </cell>
          <cell r="J6325">
            <v>0</v>
          </cell>
        </row>
        <row r="6326">
          <cell r="F6326">
            <v>442</v>
          </cell>
          <cell r="G6326" t="str">
            <v>Отплата страних камата</v>
          </cell>
          <cell r="J6326">
            <v>0</v>
          </cell>
        </row>
        <row r="6327">
          <cell r="F6327">
            <v>443</v>
          </cell>
          <cell r="G6327" t="str">
            <v>Отплата камата по гаранцијама</v>
          </cell>
          <cell r="J6327">
            <v>0</v>
          </cell>
        </row>
        <row r="6328">
          <cell r="F6328">
            <v>444</v>
          </cell>
          <cell r="G6328" t="str">
            <v>Пратећи трошкови задуживања</v>
          </cell>
          <cell r="J6328">
            <v>0</v>
          </cell>
        </row>
        <row r="6329">
          <cell r="F6329">
            <v>4511</v>
          </cell>
          <cell r="G632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329">
            <v>0</v>
          </cell>
        </row>
        <row r="6330">
          <cell r="F6330">
            <v>4512</v>
          </cell>
          <cell r="G633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330">
            <v>0</v>
          </cell>
        </row>
        <row r="6331">
          <cell r="F6331">
            <v>452</v>
          </cell>
          <cell r="G6331" t="str">
            <v>Субвенције приватним финансијским институцијама</v>
          </cell>
          <cell r="J6331">
            <v>0</v>
          </cell>
        </row>
        <row r="6332">
          <cell r="F6332">
            <v>453</v>
          </cell>
          <cell r="G6332" t="str">
            <v>Субвенције јавним финансијским институцијама</v>
          </cell>
          <cell r="J6332">
            <v>0</v>
          </cell>
        </row>
        <row r="6333">
          <cell r="F6333">
            <v>454</v>
          </cell>
          <cell r="G6333" t="str">
            <v>Субвенције приватним предузећима</v>
          </cell>
          <cell r="J6333">
            <v>0</v>
          </cell>
        </row>
        <row r="6334">
          <cell r="F6334">
            <v>461</v>
          </cell>
          <cell r="G6334" t="str">
            <v>Донације страним владама</v>
          </cell>
          <cell r="J6334">
            <v>0</v>
          </cell>
        </row>
        <row r="6335">
          <cell r="F6335">
            <v>462</v>
          </cell>
          <cell r="G6335" t="str">
            <v>Донације и дотације међународним организацијама</v>
          </cell>
          <cell r="J6335">
            <v>0</v>
          </cell>
        </row>
        <row r="6336">
          <cell r="F6336">
            <v>4631</v>
          </cell>
          <cell r="G6336" t="str">
            <v>Текући трансфери осталим нивоима власти</v>
          </cell>
          <cell r="J6336">
            <v>0</v>
          </cell>
        </row>
        <row r="6337">
          <cell r="F6337">
            <v>4632</v>
          </cell>
          <cell r="G6337" t="str">
            <v>Капитални трансфери осталим нивоима власти</v>
          </cell>
          <cell r="J6337">
            <v>0</v>
          </cell>
        </row>
        <row r="6338">
          <cell r="F6338">
            <v>464</v>
          </cell>
          <cell r="G6338" t="str">
            <v>Дотације организацијама обавезног социјалног осигурања</v>
          </cell>
          <cell r="J6338">
            <v>0</v>
          </cell>
        </row>
        <row r="6339">
          <cell r="F6339">
            <v>465</v>
          </cell>
          <cell r="G6339" t="str">
            <v>Остале донације, дотације и трансфери</v>
          </cell>
          <cell r="J6339">
            <v>0</v>
          </cell>
        </row>
        <row r="6340">
          <cell r="F6340">
            <v>472</v>
          </cell>
          <cell r="G6340" t="str">
            <v>Накнаде за социјалну заштиту из буџета</v>
          </cell>
          <cell r="J6340">
            <v>0</v>
          </cell>
        </row>
        <row r="6341">
          <cell r="F6341">
            <v>481</v>
          </cell>
          <cell r="G6341" t="str">
            <v>Дотације невладиним организацијама</v>
          </cell>
          <cell r="J6341">
            <v>0</v>
          </cell>
        </row>
        <row r="6342">
          <cell r="F6342">
            <v>482</v>
          </cell>
          <cell r="G6342" t="str">
            <v>Порези, обавезне таксе, казне и пенали</v>
          </cell>
          <cell r="J6342">
            <v>0</v>
          </cell>
        </row>
        <row r="6343">
          <cell r="F6343">
            <v>483</v>
          </cell>
          <cell r="G6343" t="str">
            <v>Новчане казне и пенали по решењу судова</v>
          </cell>
          <cell r="J6343">
            <v>0</v>
          </cell>
        </row>
        <row r="6344">
          <cell r="F6344">
            <v>484</v>
          </cell>
          <cell r="G6344" t="str">
            <v>Накнада штете за повреде или штету насталу услед елементарних непогода или других природних узрока</v>
          </cell>
          <cell r="J6344">
            <v>0</v>
          </cell>
        </row>
        <row r="6345">
          <cell r="F6345">
            <v>485</v>
          </cell>
          <cell r="G6345" t="str">
            <v>Накнада штете за повреде или штету нанету од стране државних органа</v>
          </cell>
          <cell r="J6345">
            <v>0</v>
          </cell>
        </row>
        <row r="6346">
          <cell r="F6346">
            <v>489</v>
          </cell>
          <cell r="G6346" t="str">
            <v>Расходи који се финансирају из средстава за реализацију националног инвестиционог плана</v>
          </cell>
          <cell r="J6346">
            <v>0</v>
          </cell>
        </row>
        <row r="6347">
          <cell r="F6347">
            <v>494</v>
          </cell>
          <cell r="G6347" t="str">
            <v>Административни трансфери из буџета - Текући расходи</v>
          </cell>
          <cell r="J6347">
            <v>0</v>
          </cell>
        </row>
        <row r="6348">
          <cell r="F6348">
            <v>495</v>
          </cell>
          <cell r="G6348" t="str">
            <v>Административни трансфери из буџета - Издаци за нефинансијску имовину</v>
          </cell>
          <cell r="J6348">
            <v>0</v>
          </cell>
        </row>
        <row r="6349">
          <cell r="F6349">
            <v>496</v>
          </cell>
          <cell r="G6349" t="str">
            <v>Административни трансфери из буџета - Издаци за отплату главнице и набавку финансијске имовине</v>
          </cell>
          <cell r="J6349">
            <v>0</v>
          </cell>
        </row>
        <row r="6350">
          <cell r="F6350">
            <v>499</v>
          </cell>
          <cell r="G6350" t="str">
            <v>Административни трансфери из буџета - Средства резерве</v>
          </cell>
          <cell r="J6350">
            <v>0</v>
          </cell>
        </row>
        <row r="6351">
          <cell r="F6351">
            <v>511</v>
          </cell>
          <cell r="G6351" t="str">
            <v>Зграде и грађевински објекти</v>
          </cell>
          <cell r="J6351">
            <v>0</v>
          </cell>
        </row>
        <row r="6352">
          <cell r="F6352">
            <v>512</v>
          </cell>
          <cell r="G6352" t="str">
            <v>Машине и опрема</v>
          </cell>
          <cell r="J6352">
            <v>0</v>
          </cell>
        </row>
        <row r="6353">
          <cell r="F6353">
            <v>513</v>
          </cell>
          <cell r="G6353" t="str">
            <v>Остале некретнине и опрема</v>
          </cell>
          <cell r="J6353">
            <v>0</v>
          </cell>
        </row>
        <row r="6354">
          <cell r="F6354">
            <v>514</v>
          </cell>
          <cell r="G6354" t="str">
            <v>Култивисана имовина</v>
          </cell>
          <cell r="J6354">
            <v>0</v>
          </cell>
        </row>
        <row r="6355">
          <cell r="F6355">
            <v>515</v>
          </cell>
          <cell r="G6355" t="str">
            <v>Нематеријална имовина</v>
          </cell>
          <cell r="J6355">
            <v>0</v>
          </cell>
        </row>
        <row r="6356">
          <cell r="F6356">
            <v>521</v>
          </cell>
          <cell r="G6356" t="str">
            <v>Робне резерве</v>
          </cell>
          <cell r="J6356">
            <v>0</v>
          </cell>
        </row>
        <row r="6357">
          <cell r="F6357">
            <v>522</v>
          </cell>
          <cell r="G6357" t="str">
            <v>Залихе производње</v>
          </cell>
          <cell r="J6357">
            <v>0</v>
          </cell>
        </row>
        <row r="6358">
          <cell r="F6358">
            <v>523</v>
          </cell>
          <cell r="G6358" t="str">
            <v>Залихе робе за даљу продају</v>
          </cell>
          <cell r="J6358">
            <v>0</v>
          </cell>
        </row>
        <row r="6359">
          <cell r="F6359">
            <v>531</v>
          </cell>
          <cell r="G6359" t="str">
            <v>Драгоцености</v>
          </cell>
          <cell r="J6359">
            <v>0</v>
          </cell>
        </row>
        <row r="6360">
          <cell r="F6360">
            <v>541</v>
          </cell>
          <cell r="G6360" t="str">
            <v>Земљиште</v>
          </cell>
          <cell r="J6360">
            <v>0</v>
          </cell>
        </row>
        <row r="6361">
          <cell r="F6361">
            <v>542</v>
          </cell>
          <cell r="G6361" t="str">
            <v>Рудна богатства</v>
          </cell>
          <cell r="J6361">
            <v>0</v>
          </cell>
        </row>
        <row r="6362">
          <cell r="F6362">
            <v>543</v>
          </cell>
          <cell r="G6362" t="str">
            <v>Шуме и воде</v>
          </cell>
          <cell r="J6362">
            <v>0</v>
          </cell>
        </row>
        <row r="6363">
          <cell r="F6363">
            <v>551</v>
          </cell>
          <cell r="G6363" t="str">
            <v>Нефинансијска имовина која се финансира из средстава за реализацију националног инвестиционог плана</v>
          </cell>
          <cell r="J6363">
            <v>0</v>
          </cell>
        </row>
        <row r="6364">
          <cell r="F6364">
            <v>611</v>
          </cell>
          <cell r="G6364" t="str">
            <v>Отплата главнице домаћим кредиторима</v>
          </cell>
          <cell r="J6364">
            <v>0</v>
          </cell>
        </row>
        <row r="6365">
          <cell r="F6365">
            <v>620</v>
          </cell>
          <cell r="G6365" t="str">
            <v>Набавка финансијске имовине</v>
          </cell>
          <cell r="J6365">
            <v>0</v>
          </cell>
        </row>
        <row r="6366">
          <cell r="G6366" t="str">
            <v>Извори финансирања за функцију 660:</v>
          </cell>
        </row>
        <row r="6367">
          <cell r="F6367" t="str">
            <v>01</v>
          </cell>
          <cell r="G6367" t="str">
            <v>Приходи из буџета</v>
          </cell>
          <cell r="H6367">
            <v>0</v>
          </cell>
          <cell r="J6367">
            <v>0</v>
          </cell>
        </row>
        <row r="6368">
          <cell r="F6368" t="str">
            <v>02</v>
          </cell>
          <cell r="G6368" t="str">
            <v>Трансфери између корисника на истом нивоу</v>
          </cell>
          <cell r="J6368">
            <v>0</v>
          </cell>
        </row>
        <row r="6369">
          <cell r="F6369" t="str">
            <v>03</v>
          </cell>
          <cell r="G6369" t="str">
            <v>Социјални доприноси</v>
          </cell>
          <cell r="J6369">
            <v>0</v>
          </cell>
        </row>
        <row r="6370">
          <cell r="F6370" t="str">
            <v>04</v>
          </cell>
          <cell r="G6370" t="str">
            <v>Сопствени приходи буџетских корисника</v>
          </cell>
          <cell r="J6370">
            <v>0</v>
          </cell>
        </row>
        <row r="6371">
          <cell r="F6371" t="str">
            <v>05</v>
          </cell>
          <cell r="G6371" t="str">
            <v>Донације од иностраних земаља</v>
          </cell>
          <cell r="J6371">
            <v>0</v>
          </cell>
        </row>
        <row r="6372">
          <cell r="F6372" t="str">
            <v>06</v>
          </cell>
          <cell r="G6372" t="str">
            <v>Донације од међународних организација</v>
          </cell>
          <cell r="J6372">
            <v>0</v>
          </cell>
        </row>
        <row r="6373">
          <cell r="F6373" t="str">
            <v>07</v>
          </cell>
          <cell r="G6373" t="str">
            <v>Донације од осталих нивоа власти</v>
          </cell>
          <cell r="J6373">
            <v>0</v>
          </cell>
        </row>
        <row r="6374">
          <cell r="F6374" t="str">
            <v>08</v>
          </cell>
          <cell r="G6374" t="str">
            <v>Донације од невладиних организација и појединаца</v>
          </cell>
          <cell r="J6374">
            <v>0</v>
          </cell>
        </row>
        <row r="6375">
          <cell r="F6375" t="str">
            <v>09</v>
          </cell>
          <cell r="G6375" t="str">
            <v>Примања од продаје нефинансијске имовине</v>
          </cell>
          <cell r="J6375">
            <v>0</v>
          </cell>
        </row>
        <row r="6376">
          <cell r="F6376" t="str">
            <v>10</v>
          </cell>
          <cell r="G6376" t="str">
            <v>Примања од домаћих задуживања</v>
          </cell>
          <cell r="J6376">
            <v>0</v>
          </cell>
        </row>
        <row r="6377">
          <cell r="F6377" t="str">
            <v>11</v>
          </cell>
          <cell r="G6377" t="str">
            <v>Примања од иностраних задуживања</v>
          </cell>
          <cell r="J6377">
            <v>0</v>
          </cell>
        </row>
        <row r="6378">
          <cell r="F6378" t="str">
            <v>12</v>
          </cell>
          <cell r="G6378" t="str">
            <v>Примања од отплате датих кредита и продаје финансијске имовине</v>
          </cell>
          <cell r="J6378">
            <v>0</v>
          </cell>
        </row>
        <row r="6379">
          <cell r="F6379" t="str">
            <v>13</v>
          </cell>
          <cell r="G6379" t="str">
            <v>Нераспоређени вишак прихода из ранијих година</v>
          </cell>
          <cell r="J6379">
            <v>0</v>
          </cell>
        </row>
        <row r="6380">
          <cell r="F6380" t="str">
            <v>14</v>
          </cell>
          <cell r="G6380" t="str">
            <v>Неутрошена средства од приватизације из претходних година</v>
          </cell>
          <cell r="J6380">
            <v>0</v>
          </cell>
        </row>
        <row r="6381">
          <cell r="F6381" t="str">
            <v>15</v>
          </cell>
          <cell r="G6381" t="str">
            <v>Неутрошена средства донација из претходних година</v>
          </cell>
          <cell r="J6381">
            <v>0</v>
          </cell>
        </row>
        <row r="6382">
          <cell r="F6382" t="str">
            <v>16</v>
          </cell>
          <cell r="G6382" t="str">
            <v>Родитељски динар за ваннаставне активности</v>
          </cell>
          <cell r="J6382">
            <v>0</v>
          </cell>
        </row>
        <row r="6383">
          <cell r="G6383" t="str">
            <v>Функција 660:</v>
          </cell>
          <cell r="H6383">
            <v>0</v>
          </cell>
          <cell r="I6383">
            <v>0</v>
          </cell>
          <cell r="J6383">
            <v>0</v>
          </cell>
        </row>
        <row r="6384">
          <cell r="G6384" t="str">
            <v>Извори финансирања за програмску активност 0601-0014:</v>
          </cell>
        </row>
        <row r="6385">
          <cell r="F6385" t="str">
            <v>01</v>
          </cell>
          <cell r="G6385" t="str">
            <v>Приходи из буџета</v>
          </cell>
          <cell r="H6385">
            <v>0</v>
          </cell>
          <cell r="J6385">
            <v>0</v>
          </cell>
        </row>
        <row r="6386">
          <cell r="F6386" t="str">
            <v>02</v>
          </cell>
          <cell r="G6386" t="str">
            <v>Трансфери између корисника на истом нивоу</v>
          </cell>
          <cell r="J6386">
            <v>0</v>
          </cell>
        </row>
        <row r="6387">
          <cell r="F6387" t="str">
            <v>03</v>
          </cell>
          <cell r="G6387" t="str">
            <v>Социјални доприноси</v>
          </cell>
          <cell r="J6387">
            <v>0</v>
          </cell>
        </row>
        <row r="6388">
          <cell r="F6388" t="str">
            <v>04</v>
          </cell>
          <cell r="G6388" t="str">
            <v>Сопствени приходи буџетских корисника</v>
          </cell>
          <cell r="J6388">
            <v>0</v>
          </cell>
        </row>
        <row r="6389">
          <cell r="F6389" t="str">
            <v>05</v>
          </cell>
          <cell r="G6389" t="str">
            <v>Донације од иностраних земаља</v>
          </cell>
          <cell r="J6389">
            <v>0</v>
          </cell>
        </row>
        <row r="6390">
          <cell r="F6390" t="str">
            <v>06</v>
          </cell>
          <cell r="G6390" t="str">
            <v>Донације од међународних организација</v>
          </cell>
          <cell r="J6390">
            <v>0</v>
          </cell>
        </row>
        <row r="6391">
          <cell r="F6391" t="str">
            <v>07</v>
          </cell>
          <cell r="G6391" t="str">
            <v>Донације од осталих нивоа власти</v>
          </cell>
          <cell r="J6391">
            <v>0</v>
          </cell>
        </row>
        <row r="6392">
          <cell r="F6392" t="str">
            <v>08</v>
          </cell>
          <cell r="G6392" t="str">
            <v>Донације од невладиних организација и појединаца</v>
          </cell>
          <cell r="J6392">
            <v>0</v>
          </cell>
        </row>
        <row r="6393">
          <cell r="F6393" t="str">
            <v>09</v>
          </cell>
          <cell r="G6393" t="str">
            <v>Примања од продаје нефинансијске имовине</v>
          </cell>
          <cell r="J6393">
            <v>0</v>
          </cell>
        </row>
        <row r="6394">
          <cell r="F6394" t="str">
            <v>10</v>
          </cell>
          <cell r="G6394" t="str">
            <v>Примања од домаћих задуживања</v>
          </cell>
          <cell r="J6394">
            <v>0</v>
          </cell>
        </row>
        <row r="6395">
          <cell r="F6395" t="str">
            <v>11</v>
          </cell>
          <cell r="G6395" t="str">
            <v>Примања од иностраних задуживања</v>
          </cell>
          <cell r="J6395">
            <v>0</v>
          </cell>
        </row>
        <row r="6396">
          <cell r="F6396" t="str">
            <v>12</v>
          </cell>
          <cell r="G6396" t="str">
            <v>Примања од отплате датих кредита и продаје финансијске имовине</v>
          </cell>
          <cell r="J6396">
            <v>0</v>
          </cell>
        </row>
        <row r="6397">
          <cell r="F6397" t="str">
            <v>13</v>
          </cell>
          <cell r="G6397" t="str">
            <v>Нераспоређени вишак прихода из ранијих година</v>
          </cell>
          <cell r="J6397">
            <v>0</v>
          </cell>
        </row>
        <row r="6398">
          <cell r="F6398" t="str">
            <v>14</v>
          </cell>
          <cell r="G6398" t="str">
            <v>Неутрошена средства од приватизације из претходних година</v>
          </cell>
          <cell r="J6398">
            <v>0</v>
          </cell>
        </row>
        <row r="6399">
          <cell r="F6399" t="str">
            <v>15</v>
          </cell>
          <cell r="G6399" t="str">
            <v>Неутрошена средства донација из претходних година</v>
          </cell>
          <cell r="J6399">
            <v>0</v>
          </cell>
        </row>
        <row r="6400">
          <cell r="F6400" t="str">
            <v>16</v>
          </cell>
          <cell r="G6400" t="str">
            <v>Родитељски динар за ваннаставне активности</v>
          </cell>
          <cell r="J6400">
            <v>0</v>
          </cell>
        </row>
        <row r="6401">
          <cell r="G6401" t="str">
            <v>Свега за програмску активност 0601-0014:</v>
          </cell>
          <cell r="H6401">
            <v>0</v>
          </cell>
          <cell r="I6401">
            <v>0</v>
          </cell>
          <cell r="J6401">
            <v>0</v>
          </cell>
        </row>
        <row r="6404">
          <cell r="G6404" t="str">
            <v>Извори финансирања за Програм 2:</v>
          </cell>
        </row>
        <row r="6405">
          <cell r="F6405" t="str">
            <v>01</v>
          </cell>
          <cell r="G6405" t="str">
            <v>Приходи из буџета</v>
          </cell>
          <cell r="H6405">
            <v>0</v>
          </cell>
          <cell r="J6405">
            <v>0</v>
          </cell>
        </row>
        <row r="6406">
          <cell r="F6406" t="str">
            <v>02</v>
          </cell>
          <cell r="G6406" t="str">
            <v>Трансфери између корисника на истом нивоу</v>
          </cell>
          <cell r="J6406">
            <v>0</v>
          </cell>
        </row>
        <row r="6407">
          <cell r="F6407" t="str">
            <v>03</v>
          </cell>
          <cell r="G6407" t="str">
            <v>Социјални доприноси</v>
          </cell>
          <cell r="J6407">
            <v>0</v>
          </cell>
        </row>
        <row r="6408">
          <cell r="F6408" t="str">
            <v>04</v>
          </cell>
          <cell r="G6408" t="str">
            <v>Сопствени приходи буџетских корисника</v>
          </cell>
          <cell r="J6408">
            <v>0</v>
          </cell>
        </row>
        <row r="6409">
          <cell r="F6409" t="str">
            <v>05</v>
          </cell>
          <cell r="G6409" t="str">
            <v>Донације од иностраних земаља</v>
          </cell>
          <cell r="J6409">
            <v>0</v>
          </cell>
        </row>
        <row r="6410">
          <cell r="F6410" t="str">
            <v>06</v>
          </cell>
          <cell r="G6410" t="str">
            <v>Донације од међународних организација</v>
          </cell>
          <cell r="J6410">
            <v>0</v>
          </cell>
        </row>
        <row r="6411">
          <cell r="F6411" t="str">
            <v>07</v>
          </cell>
          <cell r="G6411" t="str">
            <v>Донације од осталих нивоа власти</v>
          </cell>
          <cell r="J6411">
            <v>0</v>
          </cell>
        </row>
        <row r="6412">
          <cell r="F6412" t="str">
            <v>08</v>
          </cell>
          <cell r="G6412" t="str">
            <v>Донације од невладиних организација и појединаца</v>
          </cell>
          <cell r="J6412">
            <v>0</v>
          </cell>
        </row>
        <row r="6413">
          <cell r="F6413" t="str">
            <v>09</v>
          </cell>
          <cell r="G6413" t="str">
            <v>Примања од продаје нефинансијске имовине</v>
          </cell>
          <cell r="J6413">
            <v>0</v>
          </cell>
        </row>
        <row r="6414">
          <cell r="F6414" t="str">
            <v>10</v>
          </cell>
          <cell r="G6414" t="str">
            <v>Примања од домаћих задуживања</v>
          </cell>
          <cell r="J6414">
            <v>0</v>
          </cell>
        </row>
        <row r="6415">
          <cell r="F6415" t="str">
            <v>11</v>
          </cell>
          <cell r="G6415" t="str">
            <v>Примања од иностраних задуживања</v>
          </cell>
          <cell r="J6415">
            <v>0</v>
          </cell>
        </row>
        <row r="6416">
          <cell r="F6416" t="str">
            <v>12</v>
          </cell>
          <cell r="G6416" t="str">
            <v>Примања од отплате датих кредита и продаје финансијске имовине</v>
          </cell>
          <cell r="J6416">
            <v>0</v>
          </cell>
        </row>
        <row r="6417">
          <cell r="F6417" t="str">
            <v>13</v>
          </cell>
          <cell r="G6417" t="str">
            <v>Нераспоређени вишак прихода из ранијих година</v>
          </cell>
          <cell r="J6417">
            <v>0</v>
          </cell>
        </row>
        <row r="6418">
          <cell r="F6418" t="str">
            <v>14</v>
          </cell>
          <cell r="G6418" t="str">
            <v>Неутрошена средства од приватизације из претходних година</v>
          </cell>
          <cell r="J6418">
            <v>0</v>
          </cell>
        </row>
        <row r="6419">
          <cell r="F6419" t="str">
            <v>15</v>
          </cell>
          <cell r="G6419" t="str">
            <v>Неутрошена средства донација из претходних година</v>
          </cell>
          <cell r="J6419">
            <v>0</v>
          </cell>
        </row>
        <row r="6420">
          <cell r="F6420" t="str">
            <v>16</v>
          </cell>
          <cell r="G6420" t="str">
            <v>Родитељски динар за ваннаставне активности</v>
          </cell>
          <cell r="J6420">
            <v>0</v>
          </cell>
        </row>
        <row r="6421">
          <cell r="G6421" t="str">
            <v>Свега за Програм 2:</v>
          </cell>
          <cell r="H6421">
            <v>0</v>
          </cell>
          <cell r="I6421">
            <v>0</v>
          </cell>
          <cell r="J6421">
            <v>0</v>
          </cell>
        </row>
        <row r="6424">
          <cell r="G6424" t="str">
            <v>ПРОГРАМ 7 - ПУТНА ИНФРАСТРУКТУРА</v>
          </cell>
        </row>
        <row r="6425">
          <cell r="C6425" t="str">
            <v xml:space="preserve">0701-0001  </v>
          </cell>
          <cell r="G6425" t="str">
            <v>Управљање саобраћајном инфраструктуром</v>
          </cell>
        </row>
        <row r="6426">
          <cell r="D6426">
            <v>451</v>
          </cell>
          <cell r="G6426" t="str">
            <v>Друмски саобраћај</v>
          </cell>
        </row>
        <row r="6427">
          <cell r="F6427">
            <v>411</v>
          </cell>
          <cell r="G6427" t="str">
            <v>Плате, додаци и накнаде запослених (зараде)</v>
          </cell>
          <cell r="J6427">
            <v>0</v>
          </cell>
        </row>
        <row r="6428">
          <cell r="F6428">
            <v>412</v>
          </cell>
          <cell r="G6428" t="str">
            <v>Социјални доприноси на терет послодавца</v>
          </cell>
          <cell r="J6428">
            <v>0</v>
          </cell>
        </row>
        <row r="6429">
          <cell r="F6429">
            <v>413</v>
          </cell>
          <cell r="G6429" t="str">
            <v>Накнаде у натури</v>
          </cell>
          <cell r="J6429">
            <v>0</v>
          </cell>
        </row>
        <row r="6430">
          <cell r="F6430">
            <v>414</v>
          </cell>
          <cell r="G6430" t="str">
            <v>Социјална давања запосленима</v>
          </cell>
          <cell r="J6430">
            <v>0</v>
          </cell>
        </row>
        <row r="6431">
          <cell r="F6431">
            <v>415</v>
          </cell>
          <cell r="G6431" t="str">
            <v>Накнаде трошкова за запослене</v>
          </cell>
          <cell r="J6431">
            <v>0</v>
          </cell>
        </row>
        <row r="6432">
          <cell r="F6432">
            <v>416</v>
          </cell>
          <cell r="G6432" t="str">
            <v>Награде запосленима и остали посебни расходи</v>
          </cell>
          <cell r="J6432">
            <v>0</v>
          </cell>
        </row>
        <row r="6433">
          <cell r="F6433">
            <v>417</v>
          </cell>
          <cell r="G6433" t="str">
            <v>Посланички додатак</v>
          </cell>
          <cell r="J6433">
            <v>0</v>
          </cell>
        </row>
        <row r="6434">
          <cell r="F6434">
            <v>418</v>
          </cell>
          <cell r="G6434" t="str">
            <v>Судијски додатак.</v>
          </cell>
          <cell r="J6434">
            <v>0</v>
          </cell>
        </row>
        <row r="6435">
          <cell r="F6435">
            <v>421</v>
          </cell>
          <cell r="G6435" t="str">
            <v>Стални трошкови</v>
          </cell>
          <cell r="J6435">
            <v>0</v>
          </cell>
        </row>
        <row r="6436">
          <cell r="F6436">
            <v>422</v>
          </cell>
          <cell r="G6436" t="str">
            <v>Трошкови путовања</v>
          </cell>
          <cell r="J6436">
            <v>0</v>
          </cell>
        </row>
        <row r="6437">
          <cell r="F6437">
            <v>423</v>
          </cell>
          <cell r="G6437" t="str">
            <v>Услуге по уговору</v>
          </cell>
          <cell r="J6437">
            <v>0</v>
          </cell>
        </row>
        <row r="6438">
          <cell r="F6438">
            <v>424</v>
          </cell>
          <cell r="G6438" t="str">
            <v>Специјализоване услуге</v>
          </cell>
          <cell r="J6438">
            <v>0</v>
          </cell>
        </row>
        <row r="6439">
          <cell r="F6439">
            <v>425</v>
          </cell>
          <cell r="G6439" t="str">
            <v>Текуће поправке и одржавање</v>
          </cell>
          <cell r="J6439">
            <v>0</v>
          </cell>
        </row>
        <row r="6440">
          <cell r="F6440">
            <v>426</v>
          </cell>
          <cell r="G6440" t="str">
            <v>Материјал</v>
          </cell>
          <cell r="J6440">
            <v>0</v>
          </cell>
        </row>
        <row r="6441">
          <cell r="F6441">
            <v>431</v>
          </cell>
          <cell r="G6441" t="str">
            <v>Амортизација некретнина и опреме</v>
          </cell>
          <cell r="J6441">
            <v>0</v>
          </cell>
        </row>
        <row r="6442">
          <cell r="F6442">
            <v>432</v>
          </cell>
          <cell r="G6442" t="str">
            <v>Амортизација култивисане имовине</v>
          </cell>
          <cell r="J6442">
            <v>0</v>
          </cell>
        </row>
        <row r="6443">
          <cell r="F6443">
            <v>433</v>
          </cell>
          <cell r="G6443" t="str">
            <v>Употреба драгоцености</v>
          </cell>
          <cell r="J6443">
            <v>0</v>
          </cell>
        </row>
        <row r="6444">
          <cell r="F6444">
            <v>434</v>
          </cell>
          <cell r="G6444" t="str">
            <v>Употреба природне имовине</v>
          </cell>
          <cell r="J6444">
            <v>0</v>
          </cell>
        </row>
        <row r="6445">
          <cell r="F6445">
            <v>435</v>
          </cell>
          <cell r="G6445" t="str">
            <v>Амортизација нематеријалне имовине</v>
          </cell>
          <cell r="J6445">
            <v>0</v>
          </cell>
        </row>
        <row r="6446">
          <cell r="F6446">
            <v>441</v>
          </cell>
          <cell r="G6446" t="str">
            <v>Отплата домаћих камата</v>
          </cell>
          <cell r="J6446">
            <v>0</v>
          </cell>
        </row>
        <row r="6447">
          <cell r="F6447">
            <v>442</v>
          </cell>
          <cell r="G6447" t="str">
            <v>Отплата страних камата</v>
          </cell>
          <cell r="J6447">
            <v>0</v>
          </cell>
        </row>
        <row r="6448">
          <cell r="F6448">
            <v>443</v>
          </cell>
          <cell r="G6448" t="str">
            <v>Отплата камата по гаранцијама</v>
          </cell>
          <cell r="J6448">
            <v>0</v>
          </cell>
        </row>
        <row r="6449">
          <cell r="F6449">
            <v>444</v>
          </cell>
          <cell r="G6449" t="str">
            <v>Пратећи трошкови задуживања</v>
          </cell>
          <cell r="J6449">
            <v>0</v>
          </cell>
        </row>
        <row r="6450">
          <cell r="F6450">
            <v>4511</v>
          </cell>
          <cell r="G6450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450">
            <v>0</v>
          </cell>
        </row>
        <row r="6451">
          <cell r="F6451">
            <v>4512</v>
          </cell>
          <cell r="G6451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451">
            <v>0</v>
          </cell>
        </row>
        <row r="6452">
          <cell r="F6452">
            <v>452</v>
          </cell>
          <cell r="G6452" t="str">
            <v>Субвенције приватним финансијским институцијама</v>
          </cell>
          <cell r="J6452">
            <v>0</v>
          </cell>
        </row>
        <row r="6453">
          <cell r="F6453">
            <v>453</v>
          </cell>
          <cell r="G6453" t="str">
            <v>Субвенције јавним финансијским институцијама</v>
          </cell>
          <cell r="J6453">
            <v>0</v>
          </cell>
        </row>
        <row r="6454">
          <cell r="F6454">
            <v>454</v>
          </cell>
          <cell r="G6454" t="str">
            <v>Субвенције приватним предузећима</v>
          </cell>
          <cell r="J6454">
            <v>0</v>
          </cell>
        </row>
        <row r="6455">
          <cell r="F6455">
            <v>461</v>
          </cell>
          <cell r="G6455" t="str">
            <v>Донације страним владама</v>
          </cell>
          <cell r="J6455">
            <v>0</v>
          </cell>
        </row>
        <row r="6456">
          <cell r="F6456">
            <v>462</v>
          </cell>
          <cell r="G6456" t="str">
            <v>Донације и дотације међународним организацијама</v>
          </cell>
          <cell r="J6456">
            <v>0</v>
          </cell>
        </row>
        <row r="6457">
          <cell r="F6457">
            <v>4631</v>
          </cell>
          <cell r="G6457" t="str">
            <v>Текући трансфери осталим нивоима власти</v>
          </cell>
          <cell r="J6457">
            <v>0</v>
          </cell>
        </row>
        <row r="6458">
          <cell r="F6458">
            <v>4632</v>
          </cell>
          <cell r="G6458" t="str">
            <v>Капитални трансфери осталим нивоима власти</v>
          </cell>
          <cell r="J6458">
            <v>0</v>
          </cell>
        </row>
        <row r="6459">
          <cell r="F6459">
            <v>464</v>
          </cell>
          <cell r="G6459" t="str">
            <v>Дотације организацијама обавезног социјалног осигурања</v>
          </cell>
          <cell r="J6459">
            <v>0</v>
          </cell>
        </row>
        <row r="6460">
          <cell r="F6460">
            <v>465</v>
          </cell>
          <cell r="G6460" t="str">
            <v>Остале донације, дотације и трансфери</v>
          </cell>
          <cell r="J6460">
            <v>0</v>
          </cell>
        </row>
        <row r="6461">
          <cell r="F6461">
            <v>472</v>
          </cell>
          <cell r="G6461" t="str">
            <v>Накнаде за социјалну заштиту из буџета</v>
          </cell>
          <cell r="J6461">
            <v>0</v>
          </cell>
        </row>
        <row r="6462">
          <cell r="F6462">
            <v>481</v>
          </cell>
          <cell r="G6462" t="str">
            <v>Дотације невладиним организацијама</v>
          </cell>
          <cell r="J6462">
            <v>0</v>
          </cell>
        </row>
        <row r="6463">
          <cell r="F6463">
            <v>482</v>
          </cell>
          <cell r="G6463" t="str">
            <v>Порези, обавезне таксе, казне и пенали</v>
          </cell>
          <cell r="J6463">
            <v>0</v>
          </cell>
        </row>
        <row r="6464">
          <cell r="F6464">
            <v>483</v>
          </cell>
          <cell r="G6464" t="str">
            <v>Новчане казне и пенали по решењу судова</v>
          </cell>
          <cell r="J6464">
            <v>0</v>
          </cell>
        </row>
        <row r="6465">
          <cell r="F6465">
            <v>484</v>
          </cell>
          <cell r="G6465" t="str">
            <v>Накнада штете за повреде или штету насталу услед елементарних непогода или других природних узрока</v>
          </cell>
          <cell r="J6465">
            <v>0</v>
          </cell>
        </row>
        <row r="6466">
          <cell r="F6466">
            <v>485</v>
          </cell>
          <cell r="G6466" t="str">
            <v>Накнада штете за повреде или штету нанету од стране државних органа</v>
          </cell>
          <cell r="J6466">
            <v>0</v>
          </cell>
        </row>
        <row r="6467">
          <cell r="F6467">
            <v>489</v>
          </cell>
          <cell r="G6467" t="str">
            <v>Расходи који се финансирају из средстава за реализацију националног инвестиционог плана</v>
          </cell>
          <cell r="J6467">
            <v>0</v>
          </cell>
        </row>
        <row r="6468">
          <cell r="F6468">
            <v>494</v>
          </cell>
          <cell r="G6468" t="str">
            <v>Административни трансфери из буџета - Текући расходи</v>
          </cell>
          <cell r="J6468">
            <v>0</v>
          </cell>
        </row>
        <row r="6469">
          <cell r="F6469">
            <v>495</v>
          </cell>
          <cell r="G6469" t="str">
            <v>Административни трансфери из буџета - Издаци за нефинансијску имовину</v>
          </cell>
          <cell r="J6469">
            <v>0</v>
          </cell>
        </row>
        <row r="6470">
          <cell r="F6470">
            <v>496</v>
          </cell>
          <cell r="G6470" t="str">
            <v>Административни трансфери из буџета - Издаци за отплату главнице и набавку финансијске имовине</v>
          </cell>
          <cell r="J6470">
            <v>0</v>
          </cell>
        </row>
        <row r="6471">
          <cell r="F6471">
            <v>499</v>
          </cell>
          <cell r="G6471" t="str">
            <v>Административни трансфери из буџета - Средства резерве</v>
          </cell>
          <cell r="J6471">
            <v>0</v>
          </cell>
        </row>
        <row r="6472">
          <cell r="F6472">
            <v>511</v>
          </cell>
          <cell r="G6472" t="str">
            <v>Зграде и грађевински објекти</v>
          </cell>
          <cell r="J6472">
            <v>0</v>
          </cell>
        </row>
        <row r="6473">
          <cell r="F6473">
            <v>512</v>
          </cell>
          <cell r="G6473" t="str">
            <v>Машине и опрема</v>
          </cell>
          <cell r="J6473">
            <v>0</v>
          </cell>
        </row>
        <row r="6474">
          <cell r="F6474">
            <v>513</v>
          </cell>
          <cell r="G6474" t="str">
            <v>Остале некретнине и опрема</v>
          </cell>
          <cell r="J6474">
            <v>0</v>
          </cell>
        </row>
        <row r="6475">
          <cell r="F6475">
            <v>514</v>
          </cell>
          <cell r="G6475" t="str">
            <v>Култивисана имовина</v>
          </cell>
          <cell r="J6475">
            <v>0</v>
          </cell>
        </row>
        <row r="6476">
          <cell r="F6476">
            <v>515</v>
          </cell>
          <cell r="G6476" t="str">
            <v>Нематеријална имовина</v>
          </cell>
          <cell r="J6476">
            <v>0</v>
          </cell>
        </row>
        <row r="6477">
          <cell r="F6477">
            <v>521</v>
          </cell>
          <cell r="G6477" t="str">
            <v>Робне резерве</v>
          </cell>
          <cell r="J6477">
            <v>0</v>
          </cell>
        </row>
        <row r="6478">
          <cell r="F6478">
            <v>522</v>
          </cell>
          <cell r="G6478" t="str">
            <v>Залихе производње</v>
          </cell>
          <cell r="J6478">
            <v>0</v>
          </cell>
        </row>
        <row r="6479">
          <cell r="F6479">
            <v>523</v>
          </cell>
          <cell r="G6479" t="str">
            <v>Залихе робе за даљу продају</v>
          </cell>
          <cell r="J6479">
            <v>0</v>
          </cell>
        </row>
        <row r="6480">
          <cell r="F6480">
            <v>531</v>
          </cell>
          <cell r="G6480" t="str">
            <v>Драгоцености</v>
          </cell>
          <cell r="J6480">
            <v>0</v>
          </cell>
        </row>
        <row r="6481">
          <cell r="F6481">
            <v>541</v>
          </cell>
          <cell r="G6481" t="str">
            <v>Земљиште</v>
          </cell>
          <cell r="J6481">
            <v>0</v>
          </cell>
        </row>
        <row r="6482">
          <cell r="F6482">
            <v>542</v>
          </cell>
          <cell r="G6482" t="str">
            <v>Рудна богатства</v>
          </cell>
          <cell r="J6482">
            <v>0</v>
          </cell>
        </row>
        <row r="6483">
          <cell r="F6483">
            <v>543</v>
          </cell>
          <cell r="G6483" t="str">
            <v>Шуме и воде</v>
          </cell>
          <cell r="J6483">
            <v>0</v>
          </cell>
        </row>
        <row r="6484">
          <cell r="F6484">
            <v>551</v>
          </cell>
          <cell r="G6484" t="str">
            <v>Нефинансијска имовина која се финансира из средстава за реализацију националног инвестиционог плана</v>
          </cell>
          <cell r="J6484">
            <v>0</v>
          </cell>
        </row>
        <row r="6485">
          <cell r="F6485">
            <v>611</v>
          </cell>
          <cell r="G6485" t="str">
            <v>Отплата главнице домаћим кредиторима</v>
          </cell>
          <cell r="J6485">
            <v>0</v>
          </cell>
        </row>
        <row r="6486">
          <cell r="F6486">
            <v>620</v>
          </cell>
          <cell r="G6486" t="str">
            <v>Набавка финансијске имовине</v>
          </cell>
          <cell r="J6486">
            <v>0</v>
          </cell>
        </row>
        <row r="6487">
          <cell r="G6487" t="str">
            <v>Извори финансирања за функцију 451:</v>
          </cell>
        </row>
        <row r="6488">
          <cell r="F6488" t="str">
            <v>01</v>
          </cell>
          <cell r="G6488" t="str">
            <v>Приходи из буџета</v>
          </cell>
          <cell r="H6488">
            <v>0</v>
          </cell>
          <cell r="J6488">
            <v>0</v>
          </cell>
        </row>
        <row r="6489">
          <cell r="F6489" t="str">
            <v>02</v>
          </cell>
          <cell r="G6489" t="str">
            <v>Трансфери између корисника на истом нивоу</v>
          </cell>
          <cell r="J6489">
            <v>0</v>
          </cell>
        </row>
        <row r="6490">
          <cell r="F6490" t="str">
            <v>03</v>
          </cell>
          <cell r="G6490" t="str">
            <v>Социјални доприноси</v>
          </cell>
          <cell r="J6490">
            <v>0</v>
          </cell>
        </row>
        <row r="6491">
          <cell r="F6491" t="str">
            <v>04</v>
          </cell>
          <cell r="G6491" t="str">
            <v>Сопствени приходи буџетских корисника</v>
          </cell>
          <cell r="J6491">
            <v>0</v>
          </cell>
        </row>
        <row r="6492">
          <cell r="F6492" t="str">
            <v>05</v>
          </cell>
          <cell r="G6492" t="str">
            <v>Донације од иностраних земаља</v>
          </cell>
          <cell r="J6492">
            <v>0</v>
          </cell>
        </row>
        <row r="6493">
          <cell r="F6493" t="str">
            <v>06</v>
          </cell>
          <cell r="G6493" t="str">
            <v>Донације од међународних организација</v>
          </cell>
          <cell r="J6493">
            <v>0</v>
          </cell>
        </row>
        <row r="6494">
          <cell r="F6494" t="str">
            <v>07</v>
          </cell>
          <cell r="G6494" t="str">
            <v>Донације од осталих нивоа власти</v>
          </cell>
          <cell r="J6494">
            <v>0</v>
          </cell>
        </row>
        <row r="6495">
          <cell r="F6495" t="str">
            <v>08</v>
          </cell>
          <cell r="G6495" t="str">
            <v>Донације од невладиних организација и појединаца</v>
          </cell>
          <cell r="J6495">
            <v>0</v>
          </cell>
        </row>
        <row r="6496">
          <cell r="F6496" t="str">
            <v>09</v>
          </cell>
          <cell r="G6496" t="str">
            <v>Примања од продаје нефинансијске имовине</v>
          </cell>
          <cell r="J6496">
            <v>0</v>
          </cell>
        </row>
        <row r="6497">
          <cell r="F6497" t="str">
            <v>10</v>
          </cell>
          <cell r="G6497" t="str">
            <v>Примања од домаћих задуживања</v>
          </cell>
          <cell r="J6497">
            <v>0</v>
          </cell>
        </row>
        <row r="6498">
          <cell r="F6498" t="str">
            <v>11</v>
          </cell>
          <cell r="G6498" t="str">
            <v>Примања од иностраних задуживања</v>
          </cell>
          <cell r="J6498">
            <v>0</v>
          </cell>
        </row>
        <row r="6499">
          <cell r="F6499" t="str">
            <v>12</v>
          </cell>
          <cell r="G6499" t="str">
            <v>Примања од отплате датих кредита и продаје финансијске имовине</v>
          </cell>
          <cell r="J6499">
            <v>0</v>
          </cell>
        </row>
        <row r="6500">
          <cell r="F6500" t="str">
            <v>13</v>
          </cell>
          <cell r="G6500" t="str">
            <v>Нераспоређени вишак прихода из ранијих година</v>
          </cell>
          <cell r="J6500">
            <v>0</v>
          </cell>
        </row>
        <row r="6501">
          <cell r="F6501" t="str">
            <v>14</v>
          </cell>
          <cell r="G6501" t="str">
            <v>Неутрошена средства од приватизације из претходних година</v>
          </cell>
          <cell r="J6501">
            <v>0</v>
          </cell>
        </row>
        <row r="6502">
          <cell r="F6502" t="str">
            <v>15</v>
          </cell>
          <cell r="G6502" t="str">
            <v>Неутрошена средства донација из претходних година</v>
          </cell>
          <cell r="J6502">
            <v>0</v>
          </cell>
        </row>
        <row r="6503">
          <cell r="F6503" t="str">
            <v>16</v>
          </cell>
          <cell r="G6503" t="str">
            <v>Родитељски динар за ваннаставне активности</v>
          </cell>
          <cell r="J6503">
            <v>0</v>
          </cell>
        </row>
        <row r="6504">
          <cell r="G6504" t="str">
            <v>Функција 451:</v>
          </cell>
          <cell r="H6504">
            <v>0</v>
          </cell>
          <cell r="I6504">
            <v>0</v>
          </cell>
          <cell r="J6504">
            <v>0</v>
          </cell>
        </row>
        <row r="6505">
          <cell r="G6505" t="str">
            <v>Извори финансирања за програмску активност 0701-0001:</v>
          </cell>
        </row>
        <row r="6506">
          <cell r="F6506" t="str">
            <v>01</v>
          </cell>
          <cell r="G6506" t="str">
            <v>Приходи из буџета</v>
          </cell>
          <cell r="H6506">
            <v>0</v>
          </cell>
          <cell r="J6506">
            <v>0</v>
          </cell>
        </row>
        <row r="6507">
          <cell r="F6507" t="str">
            <v>02</v>
          </cell>
          <cell r="G6507" t="str">
            <v>Трансфери између корисника на истом нивоу</v>
          </cell>
          <cell r="J6507">
            <v>0</v>
          </cell>
        </row>
        <row r="6508">
          <cell r="F6508" t="str">
            <v>03</v>
          </cell>
          <cell r="G6508" t="str">
            <v>Социјални доприноси</v>
          </cell>
          <cell r="J6508">
            <v>0</v>
          </cell>
        </row>
        <row r="6509">
          <cell r="F6509" t="str">
            <v>04</v>
          </cell>
          <cell r="G6509" t="str">
            <v>Сопствени приходи буџетских корисника</v>
          </cell>
          <cell r="J6509">
            <v>0</v>
          </cell>
        </row>
        <row r="6510">
          <cell r="F6510" t="str">
            <v>05</v>
          </cell>
          <cell r="G6510" t="str">
            <v>Донације од иностраних земаља</v>
          </cell>
          <cell r="J6510">
            <v>0</v>
          </cell>
        </row>
        <row r="6511">
          <cell r="F6511" t="str">
            <v>06</v>
          </cell>
          <cell r="G6511" t="str">
            <v>Донације од међународних организација</v>
          </cell>
          <cell r="J6511">
            <v>0</v>
          </cell>
        </row>
        <row r="6512">
          <cell r="F6512" t="str">
            <v>07</v>
          </cell>
          <cell r="G6512" t="str">
            <v>Донације од осталих нивоа власти</v>
          </cell>
          <cell r="J6512">
            <v>0</v>
          </cell>
        </row>
        <row r="6513">
          <cell r="F6513" t="str">
            <v>08</v>
          </cell>
          <cell r="G6513" t="str">
            <v>Донације од невладиних организација и појединаца</v>
          </cell>
          <cell r="J6513">
            <v>0</v>
          </cell>
        </row>
        <row r="6514">
          <cell r="F6514" t="str">
            <v>09</v>
          </cell>
          <cell r="G6514" t="str">
            <v>Примања од продаје нефинансијске имовине</v>
          </cell>
          <cell r="J6514">
            <v>0</v>
          </cell>
        </row>
        <row r="6515">
          <cell r="F6515" t="str">
            <v>10</v>
          </cell>
          <cell r="G6515" t="str">
            <v>Примања од домаћих задуживања</v>
          </cell>
          <cell r="J6515">
            <v>0</v>
          </cell>
        </row>
        <row r="6516">
          <cell r="F6516" t="str">
            <v>11</v>
          </cell>
          <cell r="G6516" t="str">
            <v>Примања од иностраних задуживања</v>
          </cell>
          <cell r="J6516">
            <v>0</v>
          </cell>
        </row>
        <row r="6517">
          <cell r="F6517" t="str">
            <v>12</v>
          </cell>
          <cell r="G6517" t="str">
            <v>Примања од отплате датих кредита и продаје финансијске имовине</v>
          </cell>
          <cell r="J6517">
            <v>0</v>
          </cell>
        </row>
        <row r="6518">
          <cell r="F6518" t="str">
            <v>13</v>
          </cell>
          <cell r="G6518" t="str">
            <v>Нераспоређени вишак прихода из ранијих година</v>
          </cell>
          <cell r="J6518">
            <v>0</v>
          </cell>
        </row>
        <row r="6519">
          <cell r="F6519" t="str">
            <v>14</v>
          </cell>
          <cell r="G6519" t="str">
            <v>Неутрошена средства од приватизације из претходних година</v>
          </cell>
          <cell r="J6519">
            <v>0</v>
          </cell>
        </row>
        <row r="6520">
          <cell r="F6520" t="str">
            <v>15</v>
          </cell>
          <cell r="G6520" t="str">
            <v>Неутрошена средства донација из претходних година</v>
          </cell>
          <cell r="J6520">
            <v>0</v>
          </cell>
        </row>
        <row r="6521">
          <cell r="F6521" t="str">
            <v>16</v>
          </cell>
          <cell r="G6521" t="str">
            <v>Родитељски динар за ваннаставне активности</v>
          </cell>
          <cell r="J6521">
            <v>0</v>
          </cell>
        </row>
        <row r="6522">
          <cell r="G6522" t="str">
            <v>Свега за програмску активност 0701-0001:</v>
          </cell>
          <cell r="H6522">
            <v>0</v>
          </cell>
          <cell r="I6522">
            <v>0</v>
          </cell>
          <cell r="J6522">
            <v>0</v>
          </cell>
        </row>
        <row r="6524">
          <cell r="C6524" t="str">
            <v xml:space="preserve">0701-0002 </v>
          </cell>
          <cell r="G6524" t="str">
            <v>Одржавање путева</v>
          </cell>
        </row>
        <row r="6525">
          <cell r="D6525">
            <v>451</v>
          </cell>
          <cell r="G6525" t="str">
            <v>Друмски саобраћај</v>
          </cell>
        </row>
        <row r="6526">
          <cell r="F6526">
            <v>411</v>
          </cell>
          <cell r="G6526" t="str">
            <v>Плате, додаци и накнаде запослених (зараде)</v>
          </cell>
          <cell r="J6526">
            <v>0</v>
          </cell>
        </row>
        <row r="6527">
          <cell r="F6527">
            <v>412</v>
          </cell>
          <cell r="G6527" t="str">
            <v>Социјални доприноси на терет послодавца</v>
          </cell>
          <cell r="J6527">
            <v>0</v>
          </cell>
        </row>
        <row r="6528">
          <cell r="F6528">
            <v>413</v>
          </cell>
          <cell r="G6528" t="str">
            <v>Накнаде у натури</v>
          </cell>
          <cell r="J6528">
            <v>0</v>
          </cell>
        </row>
        <row r="6529">
          <cell r="F6529">
            <v>414</v>
          </cell>
          <cell r="G6529" t="str">
            <v>Социјална давања запосленима</v>
          </cell>
          <cell r="J6529">
            <v>0</v>
          </cell>
        </row>
        <row r="6530">
          <cell r="F6530">
            <v>415</v>
          </cell>
          <cell r="G6530" t="str">
            <v>Накнаде трошкова за запослене</v>
          </cell>
          <cell r="J6530">
            <v>0</v>
          </cell>
        </row>
        <row r="6531">
          <cell r="F6531">
            <v>416</v>
          </cell>
          <cell r="G6531" t="str">
            <v>Награде запосленима и остали посебни расходи</v>
          </cell>
          <cell r="J6531">
            <v>0</v>
          </cell>
        </row>
        <row r="6532">
          <cell r="F6532">
            <v>417</v>
          </cell>
          <cell r="G6532" t="str">
            <v>Посланички додатак</v>
          </cell>
          <cell r="J6532">
            <v>0</v>
          </cell>
        </row>
        <row r="6533">
          <cell r="F6533">
            <v>418</v>
          </cell>
          <cell r="G6533" t="str">
            <v>Судијски додатак.</v>
          </cell>
          <cell r="J6533">
            <v>0</v>
          </cell>
        </row>
        <row r="6534">
          <cell r="F6534">
            <v>421</v>
          </cell>
          <cell r="G6534" t="str">
            <v>Стални трошкови</v>
          </cell>
          <cell r="J6534">
            <v>0</v>
          </cell>
        </row>
        <row r="6535">
          <cell r="F6535">
            <v>422</v>
          </cell>
          <cell r="G6535" t="str">
            <v>Трошкови путовања</v>
          </cell>
          <cell r="J6535">
            <v>0</v>
          </cell>
        </row>
        <row r="6536">
          <cell r="F6536">
            <v>423</v>
          </cell>
          <cell r="G6536" t="str">
            <v>Услуге по уговору</v>
          </cell>
          <cell r="J6536">
            <v>0</v>
          </cell>
        </row>
        <row r="6537">
          <cell r="F6537">
            <v>424</v>
          </cell>
          <cell r="G6537" t="str">
            <v>Специјализоване услуге</v>
          </cell>
          <cell r="J6537">
            <v>0</v>
          </cell>
        </row>
        <row r="6538">
          <cell r="F6538">
            <v>425</v>
          </cell>
          <cell r="G6538" t="str">
            <v>Текуће поправке и одржавање</v>
          </cell>
          <cell r="J6538">
            <v>0</v>
          </cell>
        </row>
        <row r="6539">
          <cell r="F6539">
            <v>426</v>
          </cell>
          <cell r="G6539" t="str">
            <v>Материјал</v>
          </cell>
          <cell r="J6539">
            <v>0</v>
          </cell>
        </row>
        <row r="6540">
          <cell r="F6540">
            <v>431</v>
          </cell>
          <cell r="G6540" t="str">
            <v>Амортизација некретнина и опреме</v>
          </cell>
          <cell r="J6540">
            <v>0</v>
          </cell>
        </row>
        <row r="6541">
          <cell r="F6541">
            <v>432</v>
          </cell>
          <cell r="G6541" t="str">
            <v>Амортизација култивисане имовине</v>
          </cell>
          <cell r="J6541">
            <v>0</v>
          </cell>
        </row>
        <row r="6542">
          <cell r="F6542">
            <v>433</v>
          </cell>
          <cell r="G6542" t="str">
            <v>Употреба драгоцености</v>
          </cell>
          <cell r="J6542">
            <v>0</v>
          </cell>
        </row>
        <row r="6543">
          <cell r="F6543">
            <v>434</v>
          </cell>
          <cell r="G6543" t="str">
            <v>Употреба природне имовине</v>
          </cell>
          <cell r="J6543">
            <v>0</v>
          </cell>
        </row>
        <row r="6544">
          <cell r="F6544">
            <v>435</v>
          </cell>
          <cell r="G6544" t="str">
            <v>Амортизација нематеријалне имовине</v>
          </cell>
          <cell r="J6544">
            <v>0</v>
          </cell>
        </row>
        <row r="6545">
          <cell r="F6545">
            <v>441</v>
          </cell>
          <cell r="G6545" t="str">
            <v>Отплата домаћих камата</v>
          </cell>
          <cell r="J6545">
            <v>0</v>
          </cell>
        </row>
        <row r="6546">
          <cell r="F6546">
            <v>442</v>
          </cell>
          <cell r="G6546" t="str">
            <v>Отплата страних камата</v>
          </cell>
          <cell r="J6546">
            <v>0</v>
          </cell>
        </row>
        <row r="6547">
          <cell r="F6547">
            <v>443</v>
          </cell>
          <cell r="G6547" t="str">
            <v>Отплата камата по гаранцијама</v>
          </cell>
          <cell r="J6547">
            <v>0</v>
          </cell>
        </row>
        <row r="6548">
          <cell r="F6548">
            <v>444</v>
          </cell>
          <cell r="G6548" t="str">
            <v>Пратећи трошкови задуживања</v>
          </cell>
          <cell r="J6548">
            <v>0</v>
          </cell>
        </row>
        <row r="6549">
          <cell r="F6549">
            <v>4511</v>
          </cell>
          <cell r="G654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549">
            <v>0</v>
          </cell>
        </row>
        <row r="6550">
          <cell r="F6550">
            <v>4512</v>
          </cell>
          <cell r="G655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550">
            <v>0</v>
          </cell>
        </row>
        <row r="6551">
          <cell r="F6551">
            <v>452</v>
          </cell>
          <cell r="G6551" t="str">
            <v>Субвенције приватним финансијским институцијама</v>
          </cell>
          <cell r="J6551">
            <v>0</v>
          </cell>
        </row>
        <row r="6552">
          <cell r="F6552">
            <v>453</v>
          </cell>
          <cell r="G6552" t="str">
            <v>Субвенције јавним финансијским институцијама</v>
          </cell>
          <cell r="J6552">
            <v>0</v>
          </cell>
        </row>
        <row r="6553">
          <cell r="F6553">
            <v>454</v>
          </cell>
          <cell r="G6553" t="str">
            <v>Субвенције приватним предузећима</v>
          </cell>
          <cell r="J6553">
            <v>0</v>
          </cell>
        </row>
        <row r="6554">
          <cell r="F6554">
            <v>461</v>
          </cell>
          <cell r="G6554" t="str">
            <v>Донације страним владама</v>
          </cell>
          <cell r="J6554">
            <v>0</v>
          </cell>
        </row>
        <row r="6555">
          <cell r="F6555">
            <v>462</v>
          </cell>
          <cell r="G6555" t="str">
            <v>Донације и дотације међународним организацијама</v>
          </cell>
          <cell r="J6555">
            <v>0</v>
          </cell>
        </row>
        <row r="6556">
          <cell r="F6556">
            <v>4631</v>
          </cell>
          <cell r="G6556" t="str">
            <v>Текући трансфери осталим нивоима власти</v>
          </cell>
          <cell r="J6556">
            <v>0</v>
          </cell>
        </row>
        <row r="6557">
          <cell r="F6557">
            <v>4632</v>
          </cell>
          <cell r="G6557" t="str">
            <v>Капитални трансфери осталим нивоима власти</v>
          </cell>
          <cell r="J6557">
            <v>0</v>
          </cell>
        </row>
        <row r="6558">
          <cell r="F6558">
            <v>464</v>
          </cell>
          <cell r="G6558" t="str">
            <v>Дотације организацијама обавезног социјалног осигурања</v>
          </cell>
          <cell r="J6558">
            <v>0</v>
          </cell>
        </row>
        <row r="6559">
          <cell r="F6559">
            <v>465</v>
          </cell>
          <cell r="G6559" t="str">
            <v>Остале донације, дотације и трансфери</v>
          </cell>
          <cell r="J6559">
            <v>0</v>
          </cell>
        </row>
        <row r="6560">
          <cell r="F6560">
            <v>472</v>
          </cell>
          <cell r="G6560" t="str">
            <v>Накнаде за социјалну заштиту из буџета</v>
          </cell>
          <cell r="J6560">
            <v>0</v>
          </cell>
        </row>
        <row r="6561">
          <cell r="F6561">
            <v>481</v>
          </cell>
          <cell r="G6561" t="str">
            <v>Дотације невладиним организацијама</v>
          </cell>
          <cell r="J6561">
            <v>0</v>
          </cell>
        </row>
        <row r="6562">
          <cell r="F6562">
            <v>482</v>
          </cell>
          <cell r="G6562" t="str">
            <v>Порези, обавезне таксе, казне и пенали</v>
          </cell>
          <cell r="J6562">
            <v>0</v>
          </cell>
        </row>
        <row r="6563">
          <cell r="F6563">
            <v>483</v>
          </cell>
          <cell r="G6563" t="str">
            <v>Новчане казне и пенали по решењу судова</v>
          </cell>
          <cell r="J6563">
            <v>0</v>
          </cell>
        </row>
        <row r="6564">
          <cell r="F6564">
            <v>484</v>
          </cell>
          <cell r="G6564" t="str">
            <v>Накнада штете за повреде или штету насталу услед елементарних непогода или других природних узрока</v>
          </cell>
          <cell r="J6564">
            <v>0</v>
          </cell>
        </row>
        <row r="6565">
          <cell r="F6565">
            <v>485</v>
          </cell>
          <cell r="G6565" t="str">
            <v>Накнада штете за повреде или штету нанету од стране државних органа</v>
          </cell>
          <cell r="J6565">
            <v>0</v>
          </cell>
        </row>
        <row r="6566">
          <cell r="F6566">
            <v>489</v>
          </cell>
          <cell r="G6566" t="str">
            <v>Расходи који се финансирају из средстава за реализацију националног инвестиционог плана</v>
          </cell>
          <cell r="J6566">
            <v>0</v>
          </cell>
        </row>
        <row r="6567">
          <cell r="F6567">
            <v>494</v>
          </cell>
          <cell r="G6567" t="str">
            <v>Административни трансфери из буџета - Текући расходи</v>
          </cell>
          <cell r="J6567">
            <v>0</v>
          </cell>
        </row>
        <row r="6568">
          <cell r="F6568">
            <v>495</v>
          </cell>
          <cell r="G6568" t="str">
            <v>Административни трансфери из буџета - Издаци за нефинансијску имовину</v>
          </cell>
          <cell r="J6568">
            <v>0</v>
          </cell>
        </row>
        <row r="6569">
          <cell r="F6569">
            <v>496</v>
          </cell>
          <cell r="G6569" t="str">
            <v>Административни трансфери из буџета - Издаци за отплату главнице и набавку финансијске имовине</v>
          </cell>
          <cell r="J6569">
            <v>0</v>
          </cell>
        </row>
        <row r="6570">
          <cell r="F6570">
            <v>499</v>
          </cell>
          <cell r="G6570" t="str">
            <v>Административни трансфери из буџета - Средства резерве</v>
          </cell>
          <cell r="J6570">
            <v>0</v>
          </cell>
        </row>
        <row r="6571">
          <cell r="F6571">
            <v>511</v>
          </cell>
          <cell r="G6571" t="str">
            <v>Зграде и грађевински објекти</v>
          </cell>
          <cell r="J6571">
            <v>0</v>
          </cell>
        </row>
        <row r="6572">
          <cell r="F6572">
            <v>512</v>
          </cell>
          <cell r="G6572" t="str">
            <v>Машине и опрема</v>
          </cell>
          <cell r="J6572">
            <v>0</v>
          </cell>
        </row>
        <row r="6573">
          <cell r="F6573">
            <v>513</v>
          </cell>
          <cell r="G6573" t="str">
            <v>Остале некретнине и опрема</v>
          </cell>
          <cell r="J6573">
            <v>0</v>
          </cell>
        </row>
        <row r="6574">
          <cell r="F6574">
            <v>514</v>
          </cell>
          <cell r="G6574" t="str">
            <v>Култивисана имовина</v>
          </cell>
          <cell r="J6574">
            <v>0</v>
          </cell>
        </row>
        <row r="6575">
          <cell r="F6575">
            <v>515</v>
          </cell>
          <cell r="G6575" t="str">
            <v>Нематеријална имовина</v>
          </cell>
          <cell r="J6575">
            <v>0</v>
          </cell>
        </row>
        <row r="6576">
          <cell r="F6576">
            <v>521</v>
          </cell>
          <cell r="G6576" t="str">
            <v>Робне резерве</v>
          </cell>
          <cell r="J6576">
            <v>0</v>
          </cell>
        </row>
        <row r="6577">
          <cell r="F6577">
            <v>522</v>
          </cell>
          <cell r="G6577" t="str">
            <v>Залихе производње</v>
          </cell>
          <cell r="J6577">
            <v>0</v>
          </cell>
        </row>
        <row r="6578">
          <cell r="F6578">
            <v>523</v>
          </cell>
          <cell r="G6578" t="str">
            <v>Залихе робе за даљу продају</v>
          </cell>
          <cell r="J6578">
            <v>0</v>
          </cell>
        </row>
        <row r="6579">
          <cell r="F6579">
            <v>531</v>
          </cell>
          <cell r="G6579" t="str">
            <v>Драгоцености</v>
          </cell>
          <cell r="J6579">
            <v>0</v>
          </cell>
        </row>
        <row r="6580">
          <cell r="F6580">
            <v>541</v>
          </cell>
          <cell r="G6580" t="str">
            <v>Земљиште</v>
          </cell>
          <cell r="J6580">
            <v>0</v>
          </cell>
        </row>
        <row r="6581">
          <cell r="F6581">
            <v>542</v>
          </cell>
          <cell r="G6581" t="str">
            <v>Рудна богатства</v>
          </cell>
          <cell r="J6581">
            <v>0</v>
          </cell>
        </row>
        <row r="6582">
          <cell r="F6582">
            <v>543</v>
          </cell>
          <cell r="G6582" t="str">
            <v>Шуме и воде</v>
          </cell>
          <cell r="J6582">
            <v>0</v>
          </cell>
        </row>
        <row r="6583">
          <cell r="F6583">
            <v>551</v>
          </cell>
          <cell r="G6583" t="str">
            <v>Нефинансијска имовина која се финансира из средстава за реализацију националног инвестиционог плана</v>
          </cell>
          <cell r="J6583">
            <v>0</v>
          </cell>
        </row>
        <row r="6584">
          <cell r="F6584">
            <v>611</v>
          </cell>
          <cell r="G6584" t="str">
            <v>Отплата главнице домаћим кредиторима</v>
          </cell>
          <cell r="J6584">
            <v>0</v>
          </cell>
        </row>
        <row r="6585">
          <cell r="F6585">
            <v>620</v>
          </cell>
          <cell r="G6585" t="str">
            <v>Набавка финансијске имовине</v>
          </cell>
          <cell r="J6585">
            <v>0</v>
          </cell>
        </row>
        <row r="6586">
          <cell r="G6586" t="str">
            <v>Извори финансирања за функцију 451:</v>
          </cell>
        </row>
        <row r="6587">
          <cell r="F6587" t="str">
            <v>01</v>
          </cell>
          <cell r="G6587" t="str">
            <v>Приходи из буџета</v>
          </cell>
          <cell r="H6587">
            <v>0</v>
          </cell>
          <cell r="J6587">
            <v>0</v>
          </cell>
        </row>
        <row r="6588">
          <cell r="F6588" t="str">
            <v>02</v>
          </cell>
          <cell r="G6588" t="str">
            <v>Трансфери између корисника на истом нивоу</v>
          </cell>
          <cell r="J6588">
            <v>0</v>
          </cell>
        </row>
        <row r="6589">
          <cell r="F6589" t="str">
            <v>03</v>
          </cell>
          <cell r="G6589" t="str">
            <v>Социјални доприноси</v>
          </cell>
          <cell r="J6589">
            <v>0</v>
          </cell>
        </row>
        <row r="6590">
          <cell r="F6590" t="str">
            <v>04</v>
          </cell>
          <cell r="G6590" t="str">
            <v>Сопствени приходи буџетских корисника</v>
          </cell>
          <cell r="J6590">
            <v>0</v>
          </cell>
        </row>
        <row r="6591">
          <cell r="F6591" t="str">
            <v>05</v>
          </cell>
          <cell r="G6591" t="str">
            <v>Донације од иностраних земаља</v>
          </cell>
          <cell r="J6591">
            <v>0</v>
          </cell>
        </row>
        <row r="6592">
          <cell r="F6592" t="str">
            <v>06</v>
          </cell>
          <cell r="G6592" t="str">
            <v>Донације од међународних организација</v>
          </cell>
          <cell r="J6592">
            <v>0</v>
          </cell>
        </row>
        <row r="6593">
          <cell r="F6593" t="str">
            <v>07</v>
          </cell>
          <cell r="G6593" t="str">
            <v>Донације од осталих нивоа власти</v>
          </cell>
          <cell r="J6593">
            <v>0</v>
          </cell>
        </row>
        <row r="6594">
          <cell r="F6594" t="str">
            <v>08</v>
          </cell>
          <cell r="G6594" t="str">
            <v>Донације од невладиних организација и појединаца</v>
          </cell>
          <cell r="J6594">
            <v>0</v>
          </cell>
        </row>
        <row r="6595">
          <cell r="F6595" t="str">
            <v>09</v>
          </cell>
          <cell r="G6595" t="str">
            <v>Примања од продаје нефинансијске имовине</v>
          </cell>
          <cell r="J6595">
            <v>0</v>
          </cell>
        </row>
        <row r="6596">
          <cell r="F6596" t="str">
            <v>10</v>
          </cell>
          <cell r="G6596" t="str">
            <v>Примања од домаћих задуживања</v>
          </cell>
          <cell r="J6596">
            <v>0</v>
          </cell>
        </row>
        <row r="6597">
          <cell r="F6597" t="str">
            <v>11</v>
          </cell>
          <cell r="G6597" t="str">
            <v>Примања од иностраних задуживања</v>
          </cell>
          <cell r="J6597">
            <v>0</v>
          </cell>
        </row>
        <row r="6598">
          <cell r="F6598" t="str">
            <v>12</v>
          </cell>
          <cell r="G6598" t="str">
            <v>Примања од отплате датих кредита и продаје финансијске имовине</v>
          </cell>
          <cell r="J6598">
            <v>0</v>
          </cell>
        </row>
        <row r="6599">
          <cell r="F6599" t="str">
            <v>13</v>
          </cell>
          <cell r="G6599" t="str">
            <v>Нераспоређени вишак прихода из ранијих година</v>
          </cell>
          <cell r="J6599">
            <v>0</v>
          </cell>
        </row>
        <row r="6600">
          <cell r="F6600" t="str">
            <v>14</v>
          </cell>
          <cell r="G6600" t="str">
            <v>Неутрошена средства од приватизације из претходних година</v>
          </cell>
          <cell r="J6600">
            <v>0</v>
          </cell>
        </row>
        <row r="6601">
          <cell r="F6601" t="str">
            <v>15</v>
          </cell>
          <cell r="G6601" t="str">
            <v>Неутрошена средства донација из претходних година</v>
          </cell>
          <cell r="J6601">
            <v>0</v>
          </cell>
        </row>
        <row r="6602">
          <cell r="F6602" t="str">
            <v>16</v>
          </cell>
          <cell r="G6602" t="str">
            <v>Родитељски динар за ваннаставне активности</v>
          </cell>
          <cell r="J6602">
            <v>0</v>
          </cell>
        </row>
        <row r="6603">
          <cell r="G6603" t="str">
            <v>Функција 451:</v>
          </cell>
          <cell r="H6603">
            <v>0</v>
          </cell>
          <cell r="I6603">
            <v>0</v>
          </cell>
          <cell r="J6603">
            <v>0</v>
          </cell>
        </row>
        <row r="6604">
          <cell r="G6604" t="str">
            <v>Извори финансирања за програмску активност 0701-0002:</v>
          </cell>
        </row>
        <row r="6605">
          <cell r="F6605" t="str">
            <v>01</v>
          </cell>
          <cell r="G6605" t="str">
            <v>Приходи из буџета</v>
          </cell>
          <cell r="H6605">
            <v>0</v>
          </cell>
          <cell r="J6605">
            <v>0</v>
          </cell>
        </row>
        <row r="6606">
          <cell r="F6606" t="str">
            <v>02</v>
          </cell>
          <cell r="G6606" t="str">
            <v>Трансфери између корисника на истом нивоу</v>
          </cell>
          <cell r="J6606">
            <v>0</v>
          </cell>
        </row>
        <row r="6607">
          <cell r="F6607" t="str">
            <v>03</v>
          </cell>
          <cell r="G6607" t="str">
            <v>Социјални доприноси</v>
          </cell>
          <cell r="J6607">
            <v>0</v>
          </cell>
        </row>
        <row r="6608">
          <cell r="F6608" t="str">
            <v>04</v>
          </cell>
          <cell r="G6608" t="str">
            <v>Сопствени приходи буџетских корисника</v>
          </cell>
          <cell r="J6608">
            <v>0</v>
          </cell>
        </row>
        <row r="6609">
          <cell r="F6609" t="str">
            <v>05</v>
          </cell>
          <cell r="G6609" t="str">
            <v>Донације од иностраних земаља</v>
          </cell>
          <cell r="J6609">
            <v>0</v>
          </cell>
        </row>
        <row r="6610">
          <cell r="F6610" t="str">
            <v>06</v>
          </cell>
          <cell r="G6610" t="str">
            <v>Донације од међународних организација</v>
          </cell>
          <cell r="J6610">
            <v>0</v>
          </cell>
        </row>
        <row r="6611">
          <cell r="F6611" t="str">
            <v>07</v>
          </cell>
          <cell r="G6611" t="str">
            <v>Донације од осталих нивоа власти</v>
          </cell>
          <cell r="J6611">
            <v>0</v>
          </cell>
        </row>
        <row r="6612">
          <cell r="F6612" t="str">
            <v>08</v>
          </cell>
          <cell r="G6612" t="str">
            <v>Донације од невладиних организација и појединаца</v>
          </cell>
          <cell r="J6612">
            <v>0</v>
          </cell>
        </row>
        <row r="6613">
          <cell r="F6613" t="str">
            <v>09</v>
          </cell>
          <cell r="G6613" t="str">
            <v>Примања од продаје нефинансијске имовине</v>
          </cell>
          <cell r="J6613">
            <v>0</v>
          </cell>
        </row>
        <row r="6614">
          <cell r="F6614" t="str">
            <v>10</v>
          </cell>
          <cell r="G6614" t="str">
            <v>Примања од домаћих задуживања</v>
          </cell>
          <cell r="J6614">
            <v>0</v>
          </cell>
        </row>
        <row r="6615">
          <cell r="F6615" t="str">
            <v>11</v>
          </cell>
          <cell r="G6615" t="str">
            <v>Примања од иностраних задуживања</v>
          </cell>
          <cell r="J6615">
            <v>0</v>
          </cell>
        </row>
        <row r="6616">
          <cell r="F6616" t="str">
            <v>12</v>
          </cell>
          <cell r="G6616" t="str">
            <v>Примања од отплате датих кредита и продаје финансијске имовине</v>
          </cell>
          <cell r="J6616">
            <v>0</v>
          </cell>
        </row>
        <row r="6617">
          <cell r="F6617" t="str">
            <v>13</v>
          </cell>
          <cell r="G6617" t="str">
            <v>Нераспоређени вишак прихода из ранијих година</v>
          </cell>
          <cell r="J6617">
            <v>0</v>
          </cell>
        </row>
        <row r="6618">
          <cell r="F6618" t="str">
            <v>14</v>
          </cell>
          <cell r="G6618" t="str">
            <v>Неутрошена средства од приватизације из претходних година</v>
          </cell>
          <cell r="J6618">
            <v>0</v>
          </cell>
        </row>
        <row r="6619">
          <cell r="F6619" t="str">
            <v>15</v>
          </cell>
          <cell r="G6619" t="str">
            <v>Неутрошена средства донација из претходних година</v>
          </cell>
          <cell r="J6619">
            <v>0</v>
          </cell>
        </row>
        <row r="6620">
          <cell r="F6620" t="str">
            <v>16</v>
          </cell>
          <cell r="G6620" t="str">
            <v>Родитељски динар за ваннаставне активности</v>
          </cell>
          <cell r="J6620">
            <v>0</v>
          </cell>
        </row>
        <row r="6621">
          <cell r="G6621" t="str">
            <v>Свега за програмску активност 0701-0002:</v>
          </cell>
          <cell r="H6621">
            <v>0</v>
          </cell>
          <cell r="I6621">
            <v>0</v>
          </cell>
          <cell r="J6621">
            <v>0</v>
          </cell>
        </row>
        <row r="6623">
          <cell r="C6623" t="str">
            <v>0701-П1</v>
          </cell>
          <cell r="G6623" t="str">
            <v>Изградња улице Боре Станковића</v>
          </cell>
        </row>
        <row r="6624">
          <cell r="D6624">
            <v>451</v>
          </cell>
          <cell r="G6624" t="str">
            <v>Друмски саобраћај</v>
          </cell>
        </row>
        <row r="6625">
          <cell r="F6625">
            <v>411</v>
          </cell>
          <cell r="G6625" t="str">
            <v>Плате, додаци и накнаде запослених (зараде)</v>
          </cell>
          <cell r="J6625">
            <v>0</v>
          </cell>
        </row>
        <row r="6626">
          <cell r="F6626">
            <v>412</v>
          </cell>
          <cell r="G6626" t="str">
            <v>Социјални доприноси на терет послодавца</v>
          </cell>
          <cell r="J6626">
            <v>0</v>
          </cell>
        </row>
        <row r="6627">
          <cell r="F6627">
            <v>413</v>
          </cell>
          <cell r="G6627" t="str">
            <v>Накнаде у натури</v>
          </cell>
          <cell r="J6627">
            <v>0</v>
          </cell>
        </row>
        <row r="6628">
          <cell r="F6628">
            <v>414</v>
          </cell>
          <cell r="G6628" t="str">
            <v>Социјална давања запосленима</v>
          </cell>
          <cell r="J6628">
            <v>0</v>
          </cell>
        </row>
        <row r="6629">
          <cell r="F6629">
            <v>415</v>
          </cell>
          <cell r="G6629" t="str">
            <v>Накнаде трошкова за запослене</v>
          </cell>
          <cell r="J6629">
            <v>0</v>
          </cell>
        </row>
        <row r="6630">
          <cell r="F6630">
            <v>416</v>
          </cell>
          <cell r="G6630" t="str">
            <v>Награде запосленима и остали посебни расходи</v>
          </cell>
          <cell r="J6630">
            <v>0</v>
          </cell>
        </row>
        <row r="6631">
          <cell r="F6631">
            <v>417</v>
          </cell>
          <cell r="G6631" t="str">
            <v>Посланички додатак</v>
          </cell>
          <cell r="J6631">
            <v>0</v>
          </cell>
        </row>
        <row r="6632">
          <cell r="F6632">
            <v>418</v>
          </cell>
          <cell r="G6632" t="str">
            <v>Судијски додатак.</v>
          </cell>
          <cell r="J6632">
            <v>0</v>
          </cell>
        </row>
        <row r="6633">
          <cell r="F6633">
            <v>421</v>
          </cell>
          <cell r="G6633" t="str">
            <v>Стални трошкови</v>
          </cell>
          <cell r="J6633">
            <v>0</v>
          </cell>
        </row>
        <row r="6634">
          <cell r="F6634">
            <v>422</v>
          </cell>
          <cell r="G6634" t="str">
            <v>Трошкови путовања</v>
          </cell>
          <cell r="J6634">
            <v>0</v>
          </cell>
        </row>
        <row r="6635">
          <cell r="F6635">
            <v>423</v>
          </cell>
          <cell r="G6635" t="str">
            <v>Услуге по уговору</v>
          </cell>
          <cell r="J6635">
            <v>0</v>
          </cell>
        </row>
        <row r="6636">
          <cell r="F6636">
            <v>424</v>
          </cell>
          <cell r="G6636" t="str">
            <v>Специјализоване услуге</v>
          </cell>
          <cell r="J6636">
            <v>0</v>
          </cell>
        </row>
        <row r="6637">
          <cell r="F6637">
            <v>425</v>
          </cell>
          <cell r="G6637" t="str">
            <v>Текуће поправке и одржавање</v>
          </cell>
          <cell r="J6637">
            <v>0</v>
          </cell>
        </row>
        <row r="6638">
          <cell r="F6638">
            <v>426</v>
          </cell>
          <cell r="G6638" t="str">
            <v>Материјал</v>
          </cell>
          <cell r="J6638">
            <v>0</v>
          </cell>
        </row>
        <row r="6639">
          <cell r="F6639">
            <v>431</v>
          </cell>
          <cell r="G6639" t="str">
            <v>Амортизација некретнина и опреме</v>
          </cell>
          <cell r="J6639">
            <v>0</v>
          </cell>
        </row>
        <row r="6640">
          <cell r="F6640">
            <v>432</v>
          </cell>
          <cell r="G6640" t="str">
            <v>Амортизација култивисане имовине</v>
          </cell>
          <cell r="J6640">
            <v>0</v>
          </cell>
        </row>
        <row r="6641">
          <cell r="F6641">
            <v>433</v>
          </cell>
          <cell r="G6641" t="str">
            <v>Употреба драгоцености</v>
          </cell>
          <cell r="J6641">
            <v>0</v>
          </cell>
        </row>
        <row r="6642">
          <cell r="F6642">
            <v>434</v>
          </cell>
          <cell r="G6642" t="str">
            <v>Употреба природне имовине</v>
          </cell>
          <cell r="J6642">
            <v>0</v>
          </cell>
        </row>
        <row r="6643">
          <cell r="F6643">
            <v>435</v>
          </cell>
          <cell r="G6643" t="str">
            <v>Амортизација нематеријалне имовине</v>
          </cell>
          <cell r="J6643">
            <v>0</v>
          </cell>
        </row>
        <row r="6644">
          <cell r="F6644">
            <v>441</v>
          </cell>
          <cell r="G6644" t="str">
            <v>Отплата домаћих камата</v>
          </cell>
          <cell r="J6644">
            <v>0</v>
          </cell>
        </row>
        <row r="6645">
          <cell r="F6645">
            <v>442</v>
          </cell>
          <cell r="G6645" t="str">
            <v>Отплата страних камата</v>
          </cell>
          <cell r="J6645">
            <v>0</v>
          </cell>
        </row>
        <row r="6646">
          <cell r="F6646">
            <v>443</v>
          </cell>
          <cell r="G6646" t="str">
            <v>Отплата камата по гаранцијама</v>
          </cell>
          <cell r="J6646">
            <v>0</v>
          </cell>
        </row>
        <row r="6647">
          <cell r="F6647">
            <v>444</v>
          </cell>
          <cell r="G6647" t="str">
            <v>Пратећи трошкови задуживања</v>
          </cell>
          <cell r="J6647">
            <v>0</v>
          </cell>
        </row>
        <row r="6648">
          <cell r="F6648">
            <v>4511</v>
          </cell>
          <cell r="G6648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648">
            <v>0</v>
          </cell>
        </row>
        <row r="6649">
          <cell r="F6649">
            <v>4512</v>
          </cell>
          <cell r="G6649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649">
            <v>0</v>
          </cell>
        </row>
        <row r="6650">
          <cell r="F6650">
            <v>452</v>
          </cell>
          <cell r="G6650" t="str">
            <v>Субвенције приватним финансијским институцијама</v>
          </cell>
          <cell r="J6650">
            <v>0</v>
          </cell>
        </row>
        <row r="6651">
          <cell r="F6651">
            <v>453</v>
          </cell>
          <cell r="G6651" t="str">
            <v>Субвенције јавним финансијским институцијама</v>
          </cell>
          <cell r="J6651">
            <v>0</v>
          </cell>
        </row>
        <row r="6652">
          <cell r="F6652">
            <v>454</v>
          </cell>
          <cell r="G6652" t="str">
            <v>Субвенције приватним предузећима</v>
          </cell>
          <cell r="J6652">
            <v>0</v>
          </cell>
        </row>
        <row r="6653">
          <cell r="F6653">
            <v>461</v>
          </cell>
          <cell r="G6653" t="str">
            <v>Донације страним владама</v>
          </cell>
          <cell r="J6653">
            <v>0</v>
          </cell>
        </row>
        <row r="6654">
          <cell r="F6654">
            <v>462</v>
          </cell>
          <cell r="G6654" t="str">
            <v>Донације и дотације међународним организацијама</v>
          </cell>
          <cell r="J6654">
            <v>0</v>
          </cell>
        </row>
        <row r="6655">
          <cell r="F6655">
            <v>4631</v>
          </cell>
          <cell r="G6655" t="str">
            <v>Текући трансфери осталим нивоима власти</v>
          </cell>
          <cell r="J6655">
            <v>0</v>
          </cell>
        </row>
        <row r="6656">
          <cell r="F6656">
            <v>4632</v>
          </cell>
          <cell r="G6656" t="str">
            <v>Капитални трансфери осталим нивоима власти</v>
          </cell>
          <cell r="J6656">
            <v>0</v>
          </cell>
        </row>
        <row r="6657">
          <cell r="F6657">
            <v>464</v>
          </cell>
          <cell r="G6657" t="str">
            <v>Дотације организацијама обавезног социјалног осигурања</v>
          </cell>
          <cell r="J6657">
            <v>0</v>
          </cell>
        </row>
        <row r="6658">
          <cell r="F6658">
            <v>465</v>
          </cell>
          <cell r="G6658" t="str">
            <v>Остале донације, дотације и трансфери</v>
          </cell>
          <cell r="J6658">
            <v>0</v>
          </cell>
        </row>
        <row r="6659">
          <cell r="F6659">
            <v>472</v>
          </cell>
          <cell r="G6659" t="str">
            <v>Накнаде за социјалну заштиту из буџета</v>
          </cell>
          <cell r="J6659">
            <v>0</v>
          </cell>
        </row>
        <row r="6660">
          <cell r="F6660">
            <v>481</v>
          </cell>
          <cell r="G6660" t="str">
            <v>Дотације невладиним организацијама</v>
          </cell>
          <cell r="J6660">
            <v>0</v>
          </cell>
        </row>
        <row r="6661">
          <cell r="F6661">
            <v>482</v>
          </cell>
          <cell r="G6661" t="str">
            <v>Порези, обавезне таксе, казне и пенали</v>
          </cell>
          <cell r="J6661">
            <v>0</v>
          </cell>
        </row>
        <row r="6662">
          <cell r="F6662">
            <v>483</v>
          </cell>
          <cell r="G6662" t="str">
            <v>Новчане казне и пенали по решењу судова</v>
          </cell>
          <cell r="J6662">
            <v>0</v>
          </cell>
        </row>
        <row r="6663">
          <cell r="F6663">
            <v>484</v>
          </cell>
          <cell r="G6663" t="str">
            <v>Накнада штете за повреде или штету насталу услед елементарних непогода или других природних узрока</v>
          </cell>
          <cell r="J6663">
            <v>0</v>
          </cell>
        </row>
        <row r="6664">
          <cell r="F6664">
            <v>485</v>
          </cell>
          <cell r="G6664" t="str">
            <v>Накнада штете за повреде или штету нанету од стране државних органа</v>
          </cell>
          <cell r="J6664">
            <v>0</v>
          </cell>
        </row>
        <row r="6665">
          <cell r="F6665">
            <v>489</v>
          </cell>
          <cell r="G6665" t="str">
            <v>Расходи који се финансирају из средстава за реализацију националног инвестиционог плана</v>
          </cell>
          <cell r="J6665">
            <v>0</v>
          </cell>
        </row>
        <row r="6666">
          <cell r="F6666">
            <v>494</v>
          </cell>
          <cell r="G6666" t="str">
            <v>Административни трансфери из буџета - Текући расходи</v>
          </cell>
          <cell r="J6666">
            <v>0</v>
          </cell>
        </row>
        <row r="6667">
          <cell r="F6667">
            <v>495</v>
          </cell>
          <cell r="G6667" t="str">
            <v>Административни трансфери из буџета - Издаци за нефинансијску имовину</v>
          </cell>
          <cell r="J6667">
            <v>0</v>
          </cell>
        </row>
        <row r="6668">
          <cell r="F6668">
            <v>496</v>
          </cell>
          <cell r="G6668" t="str">
            <v>Административни трансфери из буџета - Издаци за отплату главнице и набавку финансијске имовине</v>
          </cell>
          <cell r="J6668">
            <v>0</v>
          </cell>
        </row>
        <row r="6669">
          <cell r="F6669">
            <v>499</v>
          </cell>
          <cell r="G6669" t="str">
            <v>Административни трансфери из буџета - Средства резерве</v>
          </cell>
          <cell r="J6669">
            <v>0</v>
          </cell>
        </row>
        <row r="6670">
          <cell r="F6670">
            <v>511</v>
          </cell>
          <cell r="G6670" t="str">
            <v>Зграде и грађевински објекти</v>
          </cell>
          <cell r="J6670">
            <v>0</v>
          </cell>
        </row>
        <row r="6671">
          <cell r="F6671">
            <v>512</v>
          </cell>
          <cell r="G6671" t="str">
            <v>Машине и опрема</v>
          </cell>
          <cell r="J6671">
            <v>0</v>
          </cell>
        </row>
        <row r="6672">
          <cell r="F6672">
            <v>513</v>
          </cell>
          <cell r="G6672" t="str">
            <v>Остале некретнине и опрема</v>
          </cell>
          <cell r="J6672">
            <v>0</v>
          </cell>
        </row>
        <row r="6673">
          <cell r="F6673">
            <v>514</v>
          </cell>
          <cell r="G6673" t="str">
            <v>Култивисана имовина</v>
          </cell>
          <cell r="J6673">
            <v>0</v>
          </cell>
        </row>
        <row r="6674">
          <cell r="F6674">
            <v>515</v>
          </cell>
          <cell r="G6674" t="str">
            <v>Нематеријална имовина</v>
          </cell>
          <cell r="J6674">
            <v>0</v>
          </cell>
        </row>
        <row r="6675">
          <cell r="F6675">
            <v>521</v>
          </cell>
          <cell r="G6675" t="str">
            <v>Робне резерве</v>
          </cell>
          <cell r="J6675">
            <v>0</v>
          </cell>
        </row>
        <row r="6676">
          <cell r="F6676">
            <v>522</v>
          </cell>
          <cell r="G6676" t="str">
            <v>Залихе производње</v>
          </cell>
          <cell r="J6676">
            <v>0</v>
          </cell>
        </row>
        <row r="6677">
          <cell r="F6677">
            <v>523</v>
          </cell>
          <cell r="G6677" t="str">
            <v>Залихе робе за даљу продају</v>
          </cell>
          <cell r="J6677">
            <v>0</v>
          </cell>
        </row>
        <row r="6678">
          <cell r="F6678">
            <v>531</v>
          </cell>
          <cell r="G6678" t="str">
            <v>Драгоцености</v>
          </cell>
          <cell r="J6678">
            <v>0</v>
          </cell>
        </row>
        <row r="6679">
          <cell r="F6679">
            <v>541</v>
          </cell>
          <cell r="G6679" t="str">
            <v>Земљиште</v>
          </cell>
          <cell r="J6679">
            <v>0</v>
          </cell>
        </row>
        <row r="6680">
          <cell r="F6680">
            <v>542</v>
          </cell>
          <cell r="G6680" t="str">
            <v>Рудна богатства</v>
          </cell>
          <cell r="J6680">
            <v>0</v>
          </cell>
        </row>
        <row r="6681">
          <cell r="F6681">
            <v>543</v>
          </cell>
          <cell r="G6681" t="str">
            <v>Шуме и воде</v>
          </cell>
          <cell r="J6681">
            <v>0</v>
          </cell>
        </row>
        <row r="6682">
          <cell r="F6682">
            <v>551</v>
          </cell>
          <cell r="G6682" t="str">
            <v>Нефинансијска имовина која се финансира из средстава за реализацију националног инвестиционог плана</v>
          </cell>
          <cell r="J6682">
            <v>0</v>
          </cell>
        </row>
        <row r="6683">
          <cell r="F6683">
            <v>611</v>
          </cell>
          <cell r="G6683" t="str">
            <v>Отплата главнице домаћим кредиторима</v>
          </cell>
          <cell r="J6683">
            <v>0</v>
          </cell>
        </row>
        <row r="6684">
          <cell r="F6684">
            <v>620</v>
          </cell>
          <cell r="G6684" t="str">
            <v>Набавка финансијске имовине</v>
          </cell>
          <cell r="J6684">
            <v>0</v>
          </cell>
        </row>
        <row r="6685">
          <cell r="G6685" t="str">
            <v>Извори финансирања за функцију 451:</v>
          </cell>
        </row>
        <row r="6686">
          <cell r="F6686" t="str">
            <v>01</v>
          </cell>
          <cell r="G6686" t="str">
            <v>Приходи из буџета</v>
          </cell>
          <cell r="H6686">
            <v>0</v>
          </cell>
          <cell r="J6686">
            <v>0</v>
          </cell>
        </row>
        <row r="6687">
          <cell r="F6687" t="str">
            <v>02</v>
          </cell>
          <cell r="G6687" t="str">
            <v>Трансфери између корисника на истом нивоу</v>
          </cell>
          <cell r="J6687">
            <v>0</v>
          </cell>
        </row>
        <row r="6688">
          <cell r="F6688" t="str">
            <v>03</v>
          </cell>
          <cell r="G6688" t="str">
            <v>Социјални доприноси</v>
          </cell>
          <cell r="J6688">
            <v>0</v>
          </cell>
        </row>
        <row r="6689">
          <cell r="F6689" t="str">
            <v>04</v>
          </cell>
          <cell r="G6689" t="str">
            <v>Сопствени приходи буџетских корисника</v>
          </cell>
          <cell r="J6689">
            <v>0</v>
          </cell>
        </row>
        <row r="6690">
          <cell r="F6690" t="str">
            <v>05</v>
          </cell>
          <cell r="G6690" t="str">
            <v>Донације од иностраних земаља</v>
          </cell>
          <cell r="J6690">
            <v>0</v>
          </cell>
        </row>
        <row r="6691">
          <cell r="F6691" t="str">
            <v>06</v>
          </cell>
          <cell r="G6691" t="str">
            <v>Донације од међународних организација</v>
          </cell>
          <cell r="J6691">
            <v>0</v>
          </cell>
        </row>
        <row r="6692">
          <cell r="F6692" t="str">
            <v>07</v>
          </cell>
          <cell r="G6692" t="str">
            <v>Донације од осталих нивоа власти</v>
          </cell>
          <cell r="J6692">
            <v>0</v>
          </cell>
        </row>
        <row r="6693">
          <cell r="F6693" t="str">
            <v>08</v>
          </cell>
          <cell r="G6693" t="str">
            <v>Донације од невладиних организација и појединаца</v>
          </cell>
          <cell r="J6693">
            <v>0</v>
          </cell>
        </row>
        <row r="6694">
          <cell r="F6694" t="str">
            <v>09</v>
          </cell>
          <cell r="G6694" t="str">
            <v>Примања од продаје нефинансијске имовине</v>
          </cell>
          <cell r="J6694">
            <v>0</v>
          </cell>
        </row>
        <row r="6695">
          <cell r="F6695" t="str">
            <v>10</v>
          </cell>
          <cell r="G6695" t="str">
            <v>Примања од домаћих задуживања</v>
          </cell>
          <cell r="J6695">
            <v>0</v>
          </cell>
        </row>
        <row r="6696">
          <cell r="F6696" t="str">
            <v>11</v>
          </cell>
          <cell r="G6696" t="str">
            <v>Примања од иностраних задуживања</v>
          </cell>
          <cell r="J6696">
            <v>0</v>
          </cell>
        </row>
        <row r="6697">
          <cell r="F6697" t="str">
            <v>12</v>
          </cell>
          <cell r="G6697" t="str">
            <v>Примања од отплате датих кредита и продаје финансијске имовине</v>
          </cell>
          <cell r="J6697">
            <v>0</v>
          </cell>
        </row>
        <row r="6698">
          <cell r="F6698" t="str">
            <v>13</v>
          </cell>
          <cell r="G6698" t="str">
            <v>Нераспоређени вишак прихода из ранијих година</v>
          </cell>
          <cell r="J6698">
            <v>0</v>
          </cell>
        </row>
        <row r="6699">
          <cell r="F6699" t="str">
            <v>14</v>
          </cell>
          <cell r="G6699" t="str">
            <v>Неутрошена средства од приватизације из претходних година</v>
          </cell>
          <cell r="J6699">
            <v>0</v>
          </cell>
        </row>
        <row r="6700">
          <cell r="F6700" t="str">
            <v>15</v>
          </cell>
          <cell r="G6700" t="str">
            <v>Неутрошена средства донација из претходних година</v>
          </cell>
          <cell r="J6700">
            <v>0</v>
          </cell>
        </row>
        <row r="6701">
          <cell r="F6701" t="str">
            <v>16</v>
          </cell>
          <cell r="G6701" t="str">
            <v>Родитељски динар за ваннаставне активности</v>
          </cell>
          <cell r="J6701">
            <v>0</v>
          </cell>
        </row>
        <row r="6702">
          <cell r="G6702" t="str">
            <v>Функција 451:</v>
          </cell>
          <cell r="H6702">
            <v>0</v>
          </cell>
          <cell r="I6702">
            <v>0</v>
          </cell>
          <cell r="J6702">
            <v>0</v>
          </cell>
        </row>
        <row r="6703">
          <cell r="G6703" t="str">
            <v>Извори финансирања за пројекат 0701-П1:</v>
          </cell>
        </row>
        <row r="6704">
          <cell r="F6704" t="str">
            <v>01</v>
          </cell>
          <cell r="G6704" t="str">
            <v>Приходи из буџета</v>
          </cell>
          <cell r="H6704">
            <v>0</v>
          </cell>
          <cell r="J6704">
            <v>0</v>
          </cell>
        </row>
        <row r="6705">
          <cell r="F6705" t="str">
            <v>02</v>
          </cell>
          <cell r="G6705" t="str">
            <v>Трансфери између корисника на истом нивоу</v>
          </cell>
          <cell r="J6705">
            <v>0</v>
          </cell>
        </row>
        <row r="6706">
          <cell r="F6706" t="str">
            <v>03</v>
          </cell>
          <cell r="G6706" t="str">
            <v>Социјални доприноси</v>
          </cell>
          <cell r="J6706">
            <v>0</v>
          </cell>
        </row>
        <row r="6707">
          <cell r="F6707" t="str">
            <v>04</v>
          </cell>
          <cell r="G6707" t="str">
            <v>Сопствени приходи буџетских корисника</v>
          </cell>
          <cell r="J6707">
            <v>0</v>
          </cell>
        </row>
        <row r="6708">
          <cell r="F6708" t="str">
            <v>05</v>
          </cell>
          <cell r="G6708" t="str">
            <v>Донације од иностраних земаља</v>
          </cell>
          <cell r="J6708">
            <v>0</v>
          </cell>
        </row>
        <row r="6709">
          <cell r="F6709" t="str">
            <v>06</v>
          </cell>
          <cell r="G6709" t="str">
            <v>Донације од међународних организација</v>
          </cell>
          <cell r="J6709">
            <v>0</v>
          </cell>
        </row>
        <row r="6710">
          <cell r="F6710" t="str">
            <v>07</v>
          </cell>
          <cell r="G6710" t="str">
            <v>Донације од осталих нивоа власти</v>
          </cell>
          <cell r="J6710">
            <v>0</v>
          </cell>
        </row>
        <row r="6711">
          <cell r="F6711" t="str">
            <v>08</v>
          </cell>
          <cell r="G6711" t="str">
            <v>Донације од невладиних организација и појединаца</v>
          </cell>
          <cell r="J6711">
            <v>0</v>
          </cell>
        </row>
        <row r="6712">
          <cell r="F6712" t="str">
            <v>09</v>
          </cell>
          <cell r="G6712" t="str">
            <v>Примања од продаје нефинансијске имовине</v>
          </cell>
          <cell r="J6712">
            <v>0</v>
          </cell>
        </row>
        <row r="6713">
          <cell r="F6713" t="str">
            <v>10</v>
          </cell>
          <cell r="G6713" t="str">
            <v>Примања од домаћих задуживања</v>
          </cell>
          <cell r="J6713">
            <v>0</v>
          </cell>
        </row>
        <row r="6714">
          <cell r="F6714" t="str">
            <v>11</v>
          </cell>
          <cell r="G6714" t="str">
            <v>Примања од иностраних задуживања</v>
          </cell>
          <cell r="J6714">
            <v>0</v>
          </cell>
        </row>
        <row r="6715">
          <cell r="F6715" t="str">
            <v>12</v>
          </cell>
          <cell r="G6715" t="str">
            <v>Примања од отплате датих кредита и продаје финансијске имовине</v>
          </cell>
          <cell r="J6715">
            <v>0</v>
          </cell>
        </row>
        <row r="6716">
          <cell r="F6716" t="str">
            <v>13</v>
          </cell>
          <cell r="G6716" t="str">
            <v>Нераспоређени вишак прихода из ранијих година</v>
          </cell>
          <cell r="J6716">
            <v>0</v>
          </cell>
        </row>
        <row r="6717">
          <cell r="F6717" t="str">
            <v>14</v>
          </cell>
          <cell r="G6717" t="str">
            <v>Неутрошена средства од приватизације из претходних година</v>
          </cell>
          <cell r="J6717">
            <v>0</v>
          </cell>
        </row>
        <row r="6718">
          <cell r="F6718" t="str">
            <v>15</v>
          </cell>
          <cell r="G6718" t="str">
            <v>Неутрошена средства донација из претходних година</v>
          </cell>
          <cell r="J6718">
            <v>0</v>
          </cell>
        </row>
        <row r="6719">
          <cell r="F6719" t="str">
            <v>16</v>
          </cell>
          <cell r="G6719" t="str">
            <v>Родитељски динар за ваннаставне активности</v>
          </cell>
          <cell r="J6719">
            <v>0</v>
          </cell>
        </row>
        <row r="6720">
          <cell r="G6720" t="str">
            <v>Свега за пројекат 0701-П1:</v>
          </cell>
          <cell r="H6720">
            <v>0</v>
          </cell>
          <cell r="I6720">
            <v>0</v>
          </cell>
          <cell r="J6720">
            <v>0</v>
          </cell>
        </row>
        <row r="6722">
          <cell r="C6722" t="str">
            <v>0701-П2</v>
          </cell>
          <cell r="G6722" t="str">
            <v>Изградња ...</v>
          </cell>
        </row>
        <row r="6723">
          <cell r="D6723">
            <v>451</v>
          </cell>
          <cell r="G6723" t="str">
            <v>Друмски саобраћај</v>
          </cell>
        </row>
        <row r="6724">
          <cell r="F6724">
            <v>411</v>
          </cell>
          <cell r="G6724" t="str">
            <v>Плате, додаци и накнаде запослених (зараде)</v>
          </cell>
          <cell r="J6724">
            <v>0</v>
          </cell>
        </row>
        <row r="6725">
          <cell r="F6725">
            <v>412</v>
          </cell>
          <cell r="G6725" t="str">
            <v>Социјални доприноси на терет послодавца</v>
          </cell>
          <cell r="J6725">
            <v>0</v>
          </cell>
        </row>
        <row r="6726">
          <cell r="F6726">
            <v>413</v>
          </cell>
          <cell r="G6726" t="str">
            <v>Накнаде у натури</v>
          </cell>
          <cell r="J6726">
            <v>0</v>
          </cell>
        </row>
        <row r="6727">
          <cell r="F6727">
            <v>414</v>
          </cell>
          <cell r="G6727" t="str">
            <v>Социјална давања запосленима</v>
          </cell>
          <cell r="J6727">
            <v>0</v>
          </cell>
        </row>
        <row r="6728">
          <cell r="F6728">
            <v>415</v>
          </cell>
          <cell r="G6728" t="str">
            <v>Накнаде трошкова за запослене</v>
          </cell>
          <cell r="J6728">
            <v>0</v>
          </cell>
        </row>
        <row r="6729">
          <cell r="F6729">
            <v>416</v>
          </cell>
          <cell r="G6729" t="str">
            <v>Награде запосленима и остали посебни расходи</v>
          </cell>
          <cell r="J6729">
            <v>0</v>
          </cell>
        </row>
        <row r="6730">
          <cell r="F6730">
            <v>417</v>
          </cell>
          <cell r="G6730" t="str">
            <v>Посланички додатак</v>
          </cell>
          <cell r="J6730">
            <v>0</v>
          </cell>
        </row>
        <row r="6731">
          <cell r="F6731">
            <v>418</v>
          </cell>
          <cell r="G6731" t="str">
            <v>Судијски додатак.</v>
          </cell>
          <cell r="J6731">
            <v>0</v>
          </cell>
        </row>
        <row r="6732">
          <cell r="F6732">
            <v>421</v>
          </cell>
          <cell r="G6732" t="str">
            <v>Стални трошкови</v>
          </cell>
          <cell r="J6732">
            <v>0</v>
          </cell>
        </row>
        <row r="6733">
          <cell r="F6733">
            <v>422</v>
          </cell>
          <cell r="G6733" t="str">
            <v>Трошкови путовања</v>
          </cell>
          <cell r="J6733">
            <v>0</v>
          </cell>
        </row>
        <row r="6734">
          <cell r="F6734">
            <v>423</v>
          </cell>
          <cell r="G6734" t="str">
            <v>Услуге по уговору</v>
          </cell>
          <cell r="J6734">
            <v>0</v>
          </cell>
        </row>
        <row r="6735">
          <cell r="F6735">
            <v>424</v>
          </cell>
          <cell r="G6735" t="str">
            <v>Специјализоване услуге</v>
          </cell>
          <cell r="J6735">
            <v>0</v>
          </cell>
        </row>
        <row r="6736">
          <cell r="F6736">
            <v>425</v>
          </cell>
          <cell r="G6736" t="str">
            <v>Текуће поправке и одржавање</v>
          </cell>
          <cell r="J6736">
            <v>0</v>
          </cell>
        </row>
        <row r="6737">
          <cell r="F6737">
            <v>426</v>
          </cell>
          <cell r="G6737" t="str">
            <v>Материјал</v>
          </cell>
          <cell r="J6737">
            <v>0</v>
          </cell>
        </row>
        <row r="6738">
          <cell r="F6738">
            <v>431</v>
          </cell>
          <cell r="G6738" t="str">
            <v>Амортизација некретнина и опреме</v>
          </cell>
          <cell r="J6738">
            <v>0</v>
          </cell>
        </row>
        <row r="6739">
          <cell r="F6739">
            <v>432</v>
          </cell>
          <cell r="G6739" t="str">
            <v>Амортизација култивисане имовине</v>
          </cell>
          <cell r="J6739">
            <v>0</v>
          </cell>
        </row>
        <row r="6740">
          <cell r="F6740">
            <v>433</v>
          </cell>
          <cell r="G6740" t="str">
            <v>Употреба драгоцености</v>
          </cell>
          <cell r="J6740">
            <v>0</v>
          </cell>
        </row>
        <row r="6741">
          <cell r="F6741">
            <v>434</v>
          </cell>
          <cell r="G6741" t="str">
            <v>Употреба природне имовине</v>
          </cell>
          <cell r="J6741">
            <v>0</v>
          </cell>
        </row>
        <row r="6742">
          <cell r="F6742">
            <v>435</v>
          </cell>
          <cell r="G6742" t="str">
            <v>Амортизација нематеријалне имовине</v>
          </cell>
          <cell r="J6742">
            <v>0</v>
          </cell>
        </row>
        <row r="6743">
          <cell r="F6743">
            <v>441</v>
          </cell>
          <cell r="G6743" t="str">
            <v>Отплата домаћих камата</v>
          </cell>
          <cell r="J6743">
            <v>0</v>
          </cell>
        </row>
        <row r="6744">
          <cell r="F6744">
            <v>442</v>
          </cell>
          <cell r="G6744" t="str">
            <v>Отплата страних камата</v>
          </cell>
          <cell r="J6744">
            <v>0</v>
          </cell>
        </row>
        <row r="6745">
          <cell r="F6745">
            <v>443</v>
          </cell>
          <cell r="G6745" t="str">
            <v>Отплата камата по гаранцијама</v>
          </cell>
          <cell r="J6745">
            <v>0</v>
          </cell>
        </row>
        <row r="6746">
          <cell r="F6746">
            <v>444</v>
          </cell>
          <cell r="G6746" t="str">
            <v>Пратећи трошкови задуживања</v>
          </cell>
          <cell r="J6746">
            <v>0</v>
          </cell>
        </row>
        <row r="6747">
          <cell r="F6747">
            <v>4511</v>
          </cell>
          <cell r="G674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747">
            <v>0</v>
          </cell>
        </row>
        <row r="6748">
          <cell r="F6748">
            <v>4512</v>
          </cell>
          <cell r="G674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748">
            <v>0</v>
          </cell>
        </row>
        <row r="6749">
          <cell r="F6749">
            <v>452</v>
          </cell>
          <cell r="G6749" t="str">
            <v>Субвенције приватним финансијским институцијама</v>
          </cell>
          <cell r="J6749">
            <v>0</v>
          </cell>
        </row>
        <row r="6750">
          <cell r="F6750">
            <v>453</v>
          </cell>
          <cell r="G6750" t="str">
            <v>Субвенције јавним финансијским институцијама</v>
          </cell>
          <cell r="J6750">
            <v>0</v>
          </cell>
        </row>
        <row r="6751">
          <cell r="F6751">
            <v>454</v>
          </cell>
          <cell r="G6751" t="str">
            <v>Субвенције приватним предузећима</v>
          </cell>
          <cell r="J6751">
            <v>0</v>
          </cell>
        </row>
        <row r="6752">
          <cell r="F6752">
            <v>461</v>
          </cell>
          <cell r="G6752" t="str">
            <v>Донације страним владама</v>
          </cell>
          <cell r="J6752">
            <v>0</v>
          </cell>
        </row>
        <row r="6753">
          <cell r="F6753">
            <v>462</v>
          </cell>
          <cell r="G6753" t="str">
            <v>Донације и дотације међународним организацијама</v>
          </cell>
          <cell r="J6753">
            <v>0</v>
          </cell>
        </row>
        <row r="6754">
          <cell r="F6754">
            <v>4631</v>
          </cell>
          <cell r="G6754" t="str">
            <v>Текући трансфери осталим нивоима власти</v>
          </cell>
          <cell r="J6754">
            <v>0</v>
          </cell>
        </row>
        <row r="6755">
          <cell r="F6755">
            <v>4632</v>
          </cell>
          <cell r="G6755" t="str">
            <v>Капитални трансфери осталим нивоима власти</v>
          </cell>
          <cell r="J6755">
            <v>0</v>
          </cell>
        </row>
        <row r="6756">
          <cell r="F6756">
            <v>464</v>
          </cell>
          <cell r="G6756" t="str">
            <v>Дотације организацијама обавезног социјалног осигурања</v>
          </cell>
          <cell r="J6756">
            <v>0</v>
          </cell>
        </row>
        <row r="6757">
          <cell r="F6757">
            <v>465</v>
          </cell>
          <cell r="G6757" t="str">
            <v>Остале донације, дотације и трансфери</v>
          </cell>
          <cell r="J6757">
            <v>0</v>
          </cell>
        </row>
        <row r="6758">
          <cell r="F6758">
            <v>472</v>
          </cell>
          <cell r="G6758" t="str">
            <v>Накнаде за социјалну заштиту из буџета</v>
          </cell>
          <cell r="J6758">
            <v>0</v>
          </cell>
        </row>
        <row r="6759">
          <cell r="F6759">
            <v>481</v>
          </cell>
          <cell r="G6759" t="str">
            <v>Дотације невладиним организацијама</v>
          </cell>
          <cell r="J6759">
            <v>0</v>
          </cell>
        </row>
        <row r="6760">
          <cell r="F6760">
            <v>482</v>
          </cell>
          <cell r="G6760" t="str">
            <v>Порези, обавезне таксе, казне и пенали</v>
          </cell>
          <cell r="J6760">
            <v>0</v>
          </cell>
        </row>
        <row r="6761">
          <cell r="F6761">
            <v>483</v>
          </cell>
          <cell r="G6761" t="str">
            <v>Новчане казне и пенали по решењу судова</v>
          </cell>
          <cell r="J6761">
            <v>0</v>
          </cell>
        </row>
        <row r="6762">
          <cell r="F6762">
            <v>484</v>
          </cell>
          <cell r="G6762" t="str">
            <v>Накнада штете за повреде или штету насталу услед елементарних непогода или других природних узрока</v>
          </cell>
          <cell r="J6762">
            <v>0</v>
          </cell>
        </row>
        <row r="6763">
          <cell r="F6763">
            <v>485</v>
          </cell>
          <cell r="G6763" t="str">
            <v>Накнада штете за повреде или штету нанету од стране државних органа</v>
          </cell>
          <cell r="J6763">
            <v>0</v>
          </cell>
        </row>
        <row r="6764">
          <cell r="F6764">
            <v>489</v>
          </cell>
          <cell r="G6764" t="str">
            <v>Расходи који се финансирају из средстава за реализацију националног инвестиционог плана</v>
          </cell>
          <cell r="J6764">
            <v>0</v>
          </cell>
        </row>
        <row r="6765">
          <cell r="F6765">
            <v>494</v>
          </cell>
          <cell r="G6765" t="str">
            <v>Административни трансфери из буџета - Текући расходи</v>
          </cell>
          <cell r="J6765">
            <v>0</v>
          </cell>
        </row>
        <row r="6766">
          <cell r="F6766">
            <v>495</v>
          </cell>
          <cell r="G6766" t="str">
            <v>Административни трансфери из буџета - Издаци за нефинансијску имовину</v>
          </cell>
          <cell r="J6766">
            <v>0</v>
          </cell>
        </row>
        <row r="6767">
          <cell r="F6767">
            <v>496</v>
          </cell>
          <cell r="G6767" t="str">
            <v>Административни трансфери из буџета - Издаци за отплату главнице и набавку финансијске имовине</v>
          </cell>
          <cell r="J6767">
            <v>0</v>
          </cell>
        </row>
        <row r="6768">
          <cell r="F6768">
            <v>499</v>
          </cell>
          <cell r="G6768" t="str">
            <v>Административни трансфери из буџета - Средства резерве</v>
          </cell>
          <cell r="J6768">
            <v>0</v>
          </cell>
        </row>
        <row r="6769">
          <cell r="F6769">
            <v>511</v>
          </cell>
          <cell r="G6769" t="str">
            <v>Зграде и грађевински објекти</v>
          </cell>
          <cell r="J6769">
            <v>0</v>
          </cell>
        </row>
        <row r="6770">
          <cell r="F6770">
            <v>512</v>
          </cell>
          <cell r="G6770" t="str">
            <v>Машине и опрема</v>
          </cell>
          <cell r="J6770">
            <v>0</v>
          </cell>
        </row>
        <row r="6771">
          <cell r="F6771">
            <v>513</v>
          </cell>
          <cell r="G6771" t="str">
            <v>Остале некретнине и опрема</v>
          </cell>
          <cell r="J6771">
            <v>0</v>
          </cell>
        </row>
        <row r="6772">
          <cell r="F6772">
            <v>514</v>
          </cell>
          <cell r="G6772" t="str">
            <v>Култивисана имовина</v>
          </cell>
          <cell r="J6772">
            <v>0</v>
          </cell>
        </row>
        <row r="6773">
          <cell r="F6773">
            <v>515</v>
          </cell>
          <cell r="G6773" t="str">
            <v>Нематеријална имовина</v>
          </cell>
          <cell r="J6773">
            <v>0</v>
          </cell>
        </row>
        <row r="6774">
          <cell r="F6774">
            <v>521</v>
          </cell>
          <cell r="G6774" t="str">
            <v>Робне резерве</v>
          </cell>
          <cell r="J6774">
            <v>0</v>
          </cell>
        </row>
        <row r="6775">
          <cell r="F6775">
            <v>522</v>
          </cell>
          <cell r="G6775" t="str">
            <v>Залихе производње</v>
          </cell>
          <cell r="J6775">
            <v>0</v>
          </cell>
        </row>
        <row r="6776">
          <cell r="F6776">
            <v>523</v>
          </cell>
          <cell r="G6776" t="str">
            <v>Залихе робе за даљу продају</v>
          </cell>
          <cell r="J6776">
            <v>0</v>
          </cell>
        </row>
        <row r="6777">
          <cell r="F6777">
            <v>531</v>
          </cell>
          <cell r="G6777" t="str">
            <v>Драгоцености</v>
          </cell>
          <cell r="J6777">
            <v>0</v>
          </cell>
        </row>
        <row r="6778">
          <cell r="F6778">
            <v>541</v>
          </cell>
          <cell r="G6778" t="str">
            <v>Земљиште</v>
          </cell>
          <cell r="J6778">
            <v>0</v>
          </cell>
        </row>
        <row r="6779">
          <cell r="F6779">
            <v>542</v>
          </cell>
          <cell r="G6779" t="str">
            <v>Рудна богатства</v>
          </cell>
          <cell r="J6779">
            <v>0</v>
          </cell>
        </row>
        <row r="6780">
          <cell r="F6780">
            <v>543</v>
          </cell>
          <cell r="G6780" t="str">
            <v>Шуме и воде</v>
          </cell>
          <cell r="J6780">
            <v>0</v>
          </cell>
        </row>
        <row r="6781">
          <cell r="F6781">
            <v>551</v>
          </cell>
          <cell r="G6781" t="str">
            <v>Нефинансијска имовина која се финансира из средстава за реализацију националног инвестиционог плана</v>
          </cell>
          <cell r="J6781">
            <v>0</v>
          </cell>
        </row>
        <row r="6782">
          <cell r="F6782">
            <v>611</v>
          </cell>
          <cell r="G6782" t="str">
            <v>Отплата главнице домаћим кредиторима</v>
          </cell>
          <cell r="J6782">
            <v>0</v>
          </cell>
        </row>
        <row r="6783">
          <cell r="F6783">
            <v>620</v>
          </cell>
          <cell r="G6783" t="str">
            <v>Набавка финансијске имовине</v>
          </cell>
          <cell r="J6783">
            <v>0</v>
          </cell>
        </row>
        <row r="6784">
          <cell r="G6784" t="str">
            <v>Извори финансирања за функцију 451:</v>
          </cell>
        </row>
        <row r="6785">
          <cell r="F6785" t="str">
            <v>01</v>
          </cell>
          <cell r="G6785" t="str">
            <v>Приходи из буџета</v>
          </cell>
          <cell r="H6785">
            <v>0</v>
          </cell>
          <cell r="J6785">
            <v>0</v>
          </cell>
        </row>
        <row r="6786">
          <cell r="F6786" t="str">
            <v>02</v>
          </cell>
          <cell r="G6786" t="str">
            <v>Трансфери између корисника на истом нивоу</v>
          </cell>
          <cell r="J6786">
            <v>0</v>
          </cell>
        </row>
        <row r="6787">
          <cell r="F6787" t="str">
            <v>03</v>
          </cell>
          <cell r="G6787" t="str">
            <v>Социјални доприноси</v>
          </cell>
          <cell r="J6787">
            <v>0</v>
          </cell>
        </row>
        <row r="6788">
          <cell r="F6788" t="str">
            <v>04</v>
          </cell>
          <cell r="G6788" t="str">
            <v>Сопствени приходи буџетских корисника</v>
          </cell>
          <cell r="J6788">
            <v>0</v>
          </cell>
        </row>
        <row r="6789">
          <cell r="F6789" t="str">
            <v>05</v>
          </cell>
          <cell r="G6789" t="str">
            <v>Донације од иностраних земаља</v>
          </cell>
          <cell r="J6789">
            <v>0</v>
          </cell>
        </row>
        <row r="6790">
          <cell r="F6790" t="str">
            <v>06</v>
          </cell>
          <cell r="G6790" t="str">
            <v>Донације од међународних организација</v>
          </cell>
          <cell r="J6790">
            <v>0</v>
          </cell>
        </row>
        <row r="6791">
          <cell r="F6791" t="str">
            <v>07</v>
          </cell>
          <cell r="G6791" t="str">
            <v>Донације од осталих нивоа власти</v>
          </cell>
          <cell r="J6791">
            <v>0</v>
          </cell>
        </row>
        <row r="6792">
          <cell r="F6792" t="str">
            <v>08</v>
          </cell>
          <cell r="G6792" t="str">
            <v>Донације од невладиних организација и појединаца</v>
          </cell>
          <cell r="J6792">
            <v>0</v>
          </cell>
        </row>
        <row r="6793">
          <cell r="F6793" t="str">
            <v>09</v>
          </cell>
          <cell r="G6793" t="str">
            <v>Примања од продаје нефинансијске имовине</v>
          </cell>
          <cell r="J6793">
            <v>0</v>
          </cell>
        </row>
        <row r="6794">
          <cell r="F6794" t="str">
            <v>10</v>
          </cell>
          <cell r="G6794" t="str">
            <v>Примања од домаћих задуживања</v>
          </cell>
          <cell r="J6794">
            <v>0</v>
          </cell>
        </row>
        <row r="6795">
          <cell r="F6795" t="str">
            <v>11</v>
          </cell>
          <cell r="G6795" t="str">
            <v>Примања од иностраних задуживања</v>
          </cell>
          <cell r="J6795">
            <v>0</v>
          </cell>
        </row>
        <row r="6796">
          <cell r="F6796" t="str">
            <v>12</v>
          </cell>
          <cell r="G6796" t="str">
            <v>Примања од отплате датих кредита и продаје финансијске имовине</v>
          </cell>
          <cell r="J6796">
            <v>0</v>
          </cell>
        </row>
        <row r="6797">
          <cell r="F6797" t="str">
            <v>13</v>
          </cell>
          <cell r="G6797" t="str">
            <v>Нераспоређени вишак прихода из ранијих година</v>
          </cell>
          <cell r="J6797">
            <v>0</v>
          </cell>
        </row>
        <row r="6798">
          <cell r="F6798" t="str">
            <v>14</v>
          </cell>
          <cell r="G6798" t="str">
            <v>Неутрошена средства од приватизације из претходних година</v>
          </cell>
          <cell r="J6798">
            <v>0</v>
          </cell>
        </row>
        <row r="6799">
          <cell r="F6799" t="str">
            <v>15</v>
          </cell>
          <cell r="G6799" t="str">
            <v>Неутрошена средства донација из претходних година</v>
          </cell>
          <cell r="J6799">
            <v>0</v>
          </cell>
        </row>
        <row r="6800">
          <cell r="F6800" t="str">
            <v>16</v>
          </cell>
          <cell r="G6800" t="str">
            <v>Родитељски динар за ваннаставне активности</v>
          </cell>
          <cell r="J6800">
            <v>0</v>
          </cell>
        </row>
        <row r="6801">
          <cell r="G6801" t="str">
            <v>Функција 451:</v>
          </cell>
          <cell r="H6801">
            <v>0</v>
          </cell>
          <cell r="I6801">
            <v>0</v>
          </cell>
          <cell r="J6801">
            <v>0</v>
          </cell>
        </row>
        <row r="6802">
          <cell r="G6802" t="str">
            <v>Извори финансирања за пројекат 0701-П2:</v>
          </cell>
        </row>
        <row r="6803">
          <cell r="F6803" t="str">
            <v>01</v>
          </cell>
          <cell r="G6803" t="str">
            <v>Приходи из буџета</v>
          </cell>
          <cell r="H6803">
            <v>0</v>
          </cell>
          <cell r="J6803">
            <v>0</v>
          </cell>
        </row>
        <row r="6804">
          <cell r="F6804" t="str">
            <v>02</v>
          </cell>
          <cell r="G6804" t="str">
            <v>Трансфери између корисника на истом нивоу</v>
          </cell>
          <cell r="J6804">
            <v>0</v>
          </cell>
        </row>
        <row r="6805">
          <cell r="F6805" t="str">
            <v>03</v>
          </cell>
          <cell r="G6805" t="str">
            <v>Социјални доприноси</v>
          </cell>
          <cell r="J6805">
            <v>0</v>
          </cell>
        </row>
        <row r="6806">
          <cell r="F6806" t="str">
            <v>04</v>
          </cell>
          <cell r="G6806" t="str">
            <v>Сопствени приходи буџетских корисника</v>
          </cell>
          <cell r="J6806">
            <v>0</v>
          </cell>
        </row>
        <row r="6807">
          <cell r="F6807" t="str">
            <v>05</v>
          </cell>
          <cell r="G6807" t="str">
            <v>Донације од иностраних земаља</v>
          </cell>
          <cell r="J6807">
            <v>0</v>
          </cell>
        </row>
        <row r="6808">
          <cell r="F6808" t="str">
            <v>06</v>
          </cell>
          <cell r="G6808" t="str">
            <v>Донације од међународних организација</v>
          </cell>
          <cell r="J6808">
            <v>0</v>
          </cell>
        </row>
        <row r="6809">
          <cell r="F6809" t="str">
            <v>07</v>
          </cell>
          <cell r="G6809" t="str">
            <v>Донације од осталих нивоа власти</v>
          </cell>
          <cell r="J6809">
            <v>0</v>
          </cell>
        </row>
        <row r="6810">
          <cell r="F6810" t="str">
            <v>08</v>
          </cell>
          <cell r="G6810" t="str">
            <v>Донације од невладиних организација и појединаца</v>
          </cell>
          <cell r="J6810">
            <v>0</v>
          </cell>
        </row>
        <row r="6811">
          <cell r="F6811" t="str">
            <v>09</v>
          </cell>
          <cell r="G6811" t="str">
            <v>Примања од продаје нефинансијске имовине</v>
          </cell>
          <cell r="J6811">
            <v>0</v>
          </cell>
        </row>
        <row r="6812">
          <cell r="F6812" t="str">
            <v>10</v>
          </cell>
          <cell r="G6812" t="str">
            <v>Примања од домаћих задуживања</v>
          </cell>
          <cell r="J6812">
            <v>0</v>
          </cell>
        </row>
        <row r="6813">
          <cell r="F6813" t="str">
            <v>11</v>
          </cell>
          <cell r="G6813" t="str">
            <v>Примања од иностраних задуживања</v>
          </cell>
          <cell r="J6813">
            <v>0</v>
          </cell>
        </row>
        <row r="6814">
          <cell r="F6814" t="str">
            <v>12</v>
          </cell>
          <cell r="G6814" t="str">
            <v>Примања од отплате датих кредита и продаје финансијске имовине</v>
          </cell>
          <cell r="J6814">
            <v>0</v>
          </cell>
        </row>
        <row r="6815">
          <cell r="F6815" t="str">
            <v>13</v>
          </cell>
          <cell r="G6815" t="str">
            <v>Нераспоређени вишак прихода из ранијих година</v>
          </cell>
          <cell r="J6815">
            <v>0</v>
          </cell>
        </row>
        <row r="6816">
          <cell r="F6816" t="str">
            <v>14</v>
          </cell>
          <cell r="G6816" t="str">
            <v>Неутрошена средства од приватизације из претходних година</v>
          </cell>
          <cell r="J6816">
            <v>0</v>
          </cell>
        </row>
        <row r="6817">
          <cell r="F6817" t="str">
            <v>15</v>
          </cell>
          <cell r="G6817" t="str">
            <v>Неутрошена средства донација из претходних година</v>
          </cell>
          <cell r="J6817">
            <v>0</v>
          </cell>
        </row>
        <row r="6818">
          <cell r="F6818" t="str">
            <v>16</v>
          </cell>
          <cell r="G6818" t="str">
            <v>Родитељски динар за ваннаставне активности</v>
          </cell>
          <cell r="J6818">
            <v>0</v>
          </cell>
        </row>
        <row r="6819">
          <cell r="G6819" t="str">
            <v>Свега за пројекат 0701-П2:</v>
          </cell>
          <cell r="H6819">
            <v>0</v>
          </cell>
          <cell r="I6819">
            <v>0</v>
          </cell>
          <cell r="J6819">
            <v>0</v>
          </cell>
        </row>
        <row r="6821">
          <cell r="C6821" t="str">
            <v>0701-П3</v>
          </cell>
        </row>
        <row r="6822">
          <cell r="D6822">
            <v>451</v>
          </cell>
          <cell r="G6822" t="str">
            <v>Друмски саобраћај</v>
          </cell>
        </row>
        <row r="6823">
          <cell r="F6823">
            <v>411</v>
          </cell>
          <cell r="G6823" t="str">
            <v>Плате, додаци и накнаде запослених (зараде)</v>
          </cell>
          <cell r="J6823">
            <v>0</v>
          </cell>
        </row>
        <row r="6824">
          <cell r="F6824">
            <v>412</v>
          </cell>
          <cell r="G6824" t="str">
            <v>Социјални доприноси на терет послодавца</v>
          </cell>
          <cell r="J6824">
            <v>0</v>
          </cell>
        </row>
        <row r="6825">
          <cell r="F6825">
            <v>413</v>
          </cell>
          <cell r="G6825" t="str">
            <v>Накнаде у натури</v>
          </cell>
          <cell r="J6825">
            <v>0</v>
          </cell>
        </row>
        <row r="6826">
          <cell r="F6826">
            <v>414</v>
          </cell>
          <cell r="G6826" t="str">
            <v>Социјална давања запосленима</v>
          </cell>
          <cell r="J6826">
            <v>0</v>
          </cell>
        </row>
        <row r="6827">
          <cell r="F6827">
            <v>415</v>
          </cell>
          <cell r="G6827" t="str">
            <v>Накнаде трошкова за запослене</v>
          </cell>
          <cell r="J6827">
            <v>0</v>
          </cell>
        </row>
        <row r="6828">
          <cell r="F6828">
            <v>416</v>
          </cell>
          <cell r="G6828" t="str">
            <v>Награде запосленима и остали посебни расходи</v>
          </cell>
          <cell r="J6828">
            <v>0</v>
          </cell>
        </row>
        <row r="6829">
          <cell r="F6829">
            <v>417</v>
          </cell>
          <cell r="G6829" t="str">
            <v>Посланички додатак</v>
          </cell>
          <cell r="J6829">
            <v>0</v>
          </cell>
        </row>
        <row r="6830">
          <cell r="F6830">
            <v>418</v>
          </cell>
          <cell r="G6830" t="str">
            <v>Судијски додатак.</v>
          </cell>
          <cell r="J6830">
            <v>0</v>
          </cell>
        </row>
        <row r="6831">
          <cell r="F6831">
            <v>421</v>
          </cell>
          <cell r="G6831" t="str">
            <v>Стални трошкови</v>
          </cell>
          <cell r="J6831">
            <v>0</v>
          </cell>
        </row>
        <row r="6832">
          <cell r="F6832">
            <v>422</v>
          </cell>
          <cell r="G6832" t="str">
            <v>Трошкови путовања</v>
          </cell>
          <cell r="J6832">
            <v>0</v>
          </cell>
        </row>
        <row r="6833">
          <cell r="F6833">
            <v>423</v>
          </cell>
          <cell r="G6833" t="str">
            <v>Услуге по уговору</v>
          </cell>
          <cell r="J6833">
            <v>0</v>
          </cell>
        </row>
        <row r="6834">
          <cell r="F6834">
            <v>424</v>
          </cell>
          <cell r="G6834" t="str">
            <v>Специјализоване услуге</v>
          </cell>
          <cell r="J6834">
            <v>0</v>
          </cell>
        </row>
        <row r="6835">
          <cell r="F6835">
            <v>425</v>
          </cell>
          <cell r="G6835" t="str">
            <v>Текуће поправке и одржавање</v>
          </cell>
          <cell r="J6835">
            <v>0</v>
          </cell>
        </row>
        <row r="6836">
          <cell r="F6836">
            <v>426</v>
          </cell>
          <cell r="G6836" t="str">
            <v>Материјал</v>
          </cell>
          <cell r="J6836">
            <v>0</v>
          </cell>
        </row>
        <row r="6837">
          <cell r="F6837">
            <v>431</v>
          </cell>
          <cell r="G6837" t="str">
            <v>Амортизација некретнина и опреме</v>
          </cell>
          <cell r="J6837">
            <v>0</v>
          </cell>
        </row>
        <row r="6838">
          <cell r="F6838">
            <v>432</v>
          </cell>
          <cell r="G6838" t="str">
            <v>Амортизација култивисане имовине</v>
          </cell>
          <cell r="J6838">
            <v>0</v>
          </cell>
        </row>
        <row r="6839">
          <cell r="F6839">
            <v>433</v>
          </cell>
          <cell r="G6839" t="str">
            <v>Употреба драгоцености</v>
          </cell>
          <cell r="J6839">
            <v>0</v>
          </cell>
        </row>
        <row r="6840">
          <cell r="F6840">
            <v>434</v>
          </cell>
          <cell r="G6840" t="str">
            <v>Употреба природне имовине</v>
          </cell>
          <cell r="J6840">
            <v>0</v>
          </cell>
        </row>
        <row r="6841">
          <cell r="F6841">
            <v>435</v>
          </cell>
          <cell r="G6841" t="str">
            <v>Амортизација нематеријалне имовине</v>
          </cell>
          <cell r="J6841">
            <v>0</v>
          </cell>
        </row>
        <row r="6842">
          <cell r="F6842">
            <v>441</v>
          </cell>
          <cell r="G6842" t="str">
            <v>Отплата домаћих камата</v>
          </cell>
          <cell r="J6842">
            <v>0</v>
          </cell>
        </row>
        <row r="6843">
          <cell r="F6843">
            <v>442</v>
          </cell>
          <cell r="G6843" t="str">
            <v>Отплата страних камата</v>
          </cell>
          <cell r="J6843">
            <v>0</v>
          </cell>
        </row>
        <row r="6844">
          <cell r="F6844">
            <v>443</v>
          </cell>
          <cell r="G6844" t="str">
            <v>Отплата камата по гаранцијама</v>
          </cell>
          <cell r="J6844">
            <v>0</v>
          </cell>
        </row>
        <row r="6845">
          <cell r="F6845">
            <v>444</v>
          </cell>
          <cell r="G6845" t="str">
            <v>Пратећи трошкови задуживања</v>
          </cell>
          <cell r="J6845">
            <v>0</v>
          </cell>
        </row>
        <row r="6846">
          <cell r="F6846">
            <v>4511</v>
          </cell>
          <cell r="G684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846">
            <v>0</v>
          </cell>
        </row>
        <row r="6847">
          <cell r="F6847">
            <v>4512</v>
          </cell>
          <cell r="G684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847">
            <v>0</v>
          </cell>
        </row>
        <row r="6848">
          <cell r="F6848">
            <v>452</v>
          </cell>
          <cell r="G6848" t="str">
            <v>Субвенције приватним финансијским институцијама</v>
          </cell>
          <cell r="J6848">
            <v>0</v>
          </cell>
        </row>
        <row r="6849">
          <cell r="F6849">
            <v>453</v>
          </cell>
          <cell r="G6849" t="str">
            <v>Субвенције јавним финансијским институцијама</v>
          </cell>
          <cell r="J6849">
            <v>0</v>
          </cell>
        </row>
        <row r="6850">
          <cell r="F6850">
            <v>454</v>
          </cell>
          <cell r="G6850" t="str">
            <v>Субвенције приватним предузећима</v>
          </cell>
          <cell r="J6850">
            <v>0</v>
          </cell>
        </row>
        <row r="6851">
          <cell r="F6851">
            <v>461</v>
          </cell>
          <cell r="G6851" t="str">
            <v>Донације страним владама</v>
          </cell>
          <cell r="J6851">
            <v>0</v>
          </cell>
        </row>
        <row r="6852">
          <cell r="F6852">
            <v>462</v>
          </cell>
          <cell r="G6852" t="str">
            <v>Донације и дотације међународним организацијама</v>
          </cell>
          <cell r="J6852">
            <v>0</v>
          </cell>
        </row>
        <row r="6853">
          <cell r="F6853">
            <v>4631</v>
          </cell>
          <cell r="G6853" t="str">
            <v>Текући трансфери осталим нивоима власти</v>
          </cell>
          <cell r="J6853">
            <v>0</v>
          </cell>
        </row>
        <row r="6854">
          <cell r="F6854">
            <v>4632</v>
          </cell>
          <cell r="G6854" t="str">
            <v>Капитални трансфери осталим нивоима власти</v>
          </cell>
          <cell r="J6854">
            <v>0</v>
          </cell>
        </row>
        <row r="6855">
          <cell r="F6855">
            <v>464</v>
          </cell>
          <cell r="G6855" t="str">
            <v>Дотације организацијама обавезног социјалног осигурања</v>
          </cell>
          <cell r="J6855">
            <v>0</v>
          </cell>
        </row>
        <row r="6856">
          <cell r="F6856">
            <v>465</v>
          </cell>
          <cell r="G6856" t="str">
            <v>Остале донације, дотације и трансфери</v>
          </cell>
          <cell r="J6856">
            <v>0</v>
          </cell>
        </row>
        <row r="6857">
          <cell r="F6857">
            <v>472</v>
          </cell>
          <cell r="G6857" t="str">
            <v>Накнаде за социјалну заштиту из буџета</v>
          </cell>
          <cell r="J6857">
            <v>0</v>
          </cell>
        </row>
        <row r="6858">
          <cell r="F6858">
            <v>481</v>
          </cell>
          <cell r="G6858" t="str">
            <v>Дотације невладиним организацијама</v>
          </cell>
          <cell r="J6858">
            <v>0</v>
          </cell>
        </row>
        <row r="6859">
          <cell r="F6859">
            <v>482</v>
          </cell>
          <cell r="G6859" t="str">
            <v>Порези, обавезне таксе, казне и пенали</v>
          </cell>
          <cell r="J6859">
            <v>0</v>
          </cell>
        </row>
        <row r="6860">
          <cell r="F6860">
            <v>483</v>
          </cell>
          <cell r="G6860" t="str">
            <v>Новчане казне и пенали по решењу судова</v>
          </cell>
          <cell r="J6860">
            <v>0</v>
          </cell>
        </row>
        <row r="6861">
          <cell r="F6861">
            <v>484</v>
          </cell>
          <cell r="G6861" t="str">
            <v>Накнада штете за повреде или штету насталу услед елементарних непогода или других природних узрока</v>
          </cell>
          <cell r="J6861">
            <v>0</v>
          </cell>
        </row>
        <row r="6862">
          <cell r="F6862">
            <v>485</v>
          </cell>
          <cell r="G6862" t="str">
            <v>Накнада штете за повреде или штету нанету од стране државних органа</v>
          </cell>
          <cell r="J6862">
            <v>0</v>
          </cell>
        </row>
        <row r="6863">
          <cell r="F6863">
            <v>489</v>
          </cell>
          <cell r="G6863" t="str">
            <v>Расходи који се финансирају из средстава за реализацију националног инвестиционог плана</v>
          </cell>
          <cell r="J6863">
            <v>0</v>
          </cell>
        </row>
        <row r="6864">
          <cell r="F6864">
            <v>494</v>
          </cell>
          <cell r="G6864" t="str">
            <v>Административни трансфери из буџета - Текући расходи</v>
          </cell>
          <cell r="J6864">
            <v>0</v>
          </cell>
        </row>
        <row r="6865">
          <cell r="F6865">
            <v>495</v>
          </cell>
          <cell r="G6865" t="str">
            <v>Административни трансфери из буџета - Издаци за нефинансијску имовину</v>
          </cell>
          <cell r="J6865">
            <v>0</v>
          </cell>
        </row>
        <row r="6866">
          <cell r="F6866">
            <v>496</v>
          </cell>
          <cell r="G6866" t="str">
            <v>Административни трансфери из буџета - Издаци за отплату главнице и набавку финансијске имовине</v>
          </cell>
          <cell r="J6866">
            <v>0</v>
          </cell>
        </row>
        <row r="6867">
          <cell r="F6867">
            <v>499</v>
          </cell>
          <cell r="G6867" t="str">
            <v>Административни трансфери из буџета - Средства резерве</v>
          </cell>
          <cell r="J6867">
            <v>0</v>
          </cell>
        </row>
        <row r="6868">
          <cell r="F6868">
            <v>511</v>
          </cell>
          <cell r="G6868" t="str">
            <v>Зграде и грађевински објекти</v>
          </cell>
          <cell r="J6868">
            <v>0</v>
          </cell>
        </row>
        <row r="6869">
          <cell r="F6869">
            <v>512</v>
          </cell>
          <cell r="G6869" t="str">
            <v>Машине и опрема</v>
          </cell>
          <cell r="J6869">
            <v>0</v>
          </cell>
        </row>
        <row r="6870">
          <cell r="F6870">
            <v>513</v>
          </cell>
          <cell r="G6870" t="str">
            <v>Остале некретнине и опрема</v>
          </cell>
          <cell r="J6870">
            <v>0</v>
          </cell>
        </row>
        <row r="6871">
          <cell r="F6871">
            <v>514</v>
          </cell>
          <cell r="G6871" t="str">
            <v>Култивисана имовина</v>
          </cell>
          <cell r="J6871">
            <v>0</v>
          </cell>
        </row>
        <row r="6872">
          <cell r="F6872">
            <v>515</v>
          </cell>
          <cell r="G6872" t="str">
            <v>Нематеријална имовина</v>
          </cell>
          <cell r="J6872">
            <v>0</v>
          </cell>
        </row>
        <row r="6873">
          <cell r="F6873">
            <v>521</v>
          </cell>
          <cell r="G6873" t="str">
            <v>Робне резерве</v>
          </cell>
          <cell r="J6873">
            <v>0</v>
          </cell>
        </row>
        <row r="6874">
          <cell r="F6874">
            <v>522</v>
          </cell>
          <cell r="G6874" t="str">
            <v>Залихе производње</v>
          </cell>
          <cell r="J6874">
            <v>0</v>
          </cell>
        </row>
        <row r="6875">
          <cell r="F6875">
            <v>523</v>
          </cell>
          <cell r="G6875" t="str">
            <v>Залихе робе за даљу продају</v>
          </cell>
          <cell r="J6875">
            <v>0</v>
          </cell>
        </row>
        <row r="6876">
          <cell r="F6876">
            <v>531</v>
          </cell>
          <cell r="G6876" t="str">
            <v>Драгоцености</v>
          </cell>
          <cell r="J6876">
            <v>0</v>
          </cell>
        </row>
        <row r="6877">
          <cell r="F6877">
            <v>541</v>
          </cell>
          <cell r="G6877" t="str">
            <v>Земљиште</v>
          </cell>
          <cell r="J6877">
            <v>0</v>
          </cell>
        </row>
        <row r="6878">
          <cell r="F6878">
            <v>542</v>
          </cell>
          <cell r="G6878" t="str">
            <v>Рудна богатства</v>
          </cell>
          <cell r="J6878">
            <v>0</v>
          </cell>
        </row>
        <row r="6879">
          <cell r="F6879">
            <v>543</v>
          </cell>
          <cell r="G6879" t="str">
            <v>Шуме и воде</v>
          </cell>
          <cell r="J6879">
            <v>0</v>
          </cell>
        </row>
        <row r="6880">
          <cell r="F6880">
            <v>551</v>
          </cell>
          <cell r="G6880" t="str">
            <v>Нефинансијска имовина која се финансира из средстава за реализацију националног инвестиционог плана</v>
          </cell>
          <cell r="J6880">
            <v>0</v>
          </cell>
        </row>
        <row r="6881">
          <cell r="F6881">
            <v>611</v>
          </cell>
          <cell r="G6881" t="str">
            <v>Отплата главнице домаћим кредиторима</v>
          </cell>
          <cell r="J6881">
            <v>0</v>
          </cell>
        </row>
        <row r="6882">
          <cell r="F6882">
            <v>620</v>
          </cell>
          <cell r="G6882" t="str">
            <v>Набавка финансијске имовине</v>
          </cell>
          <cell r="J6882">
            <v>0</v>
          </cell>
        </row>
        <row r="6883">
          <cell r="G6883" t="str">
            <v>Извори финансирања за функцију 451:</v>
          </cell>
        </row>
        <row r="6884">
          <cell r="F6884" t="str">
            <v>01</v>
          </cell>
          <cell r="G6884" t="str">
            <v>Приходи из буџета</v>
          </cell>
          <cell r="H6884">
            <v>0</v>
          </cell>
          <cell r="J6884">
            <v>0</v>
          </cell>
        </row>
        <row r="6885">
          <cell r="F6885" t="str">
            <v>02</v>
          </cell>
          <cell r="G6885" t="str">
            <v>Трансфери између корисника на истом нивоу</v>
          </cell>
          <cell r="J6885">
            <v>0</v>
          </cell>
        </row>
        <row r="6886">
          <cell r="F6886" t="str">
            <v>03</v>
          </cell>
          <cell r="G6886" t="str">
            <v>Социјални доприноси</v>
          </cell>
          <cell r="J6886">
            <v>0</v>
          </cell>
        </row>
        <row r="6887">
          <cell r="F6887" t="str">
            <v>04</v>
          </cell>
          <cell r="G6887" t="str">
            <v>Сопствени приходи буџетских корисника</v>
          </cell>
          <cell r="J6887">
            <v>0</v>
          </cell>
        </row>
        <row r="6888">
          <cell r="F6888" t="str">
            <v>05</v>
          </cell>
          <cell r="G6888" t="str">
            <v>Донације од иностраних земаља</v>
          </cell>
          <cell r="J6888">
            <v>0</v>
          </cell>
        </row>
        <row r="6889">
          <cell r="F6889" t="str">
            <v>06</v>
          </cell>
          <cell r="G6889" t="str">
            <v>Донације од међународних организација</v>
          </cell>
          <cell r="J6889">
            <v>0</v>
          </cell>
        </row>
        <row r="6890">
          <cell r="F6890" t="str">
            <v>07</v>
          </cell>
          <cell r="G6890" t="str">
            <v>Донације од осталих нивоа власти</v>
          </cell>
          <cell r="J6890">
            <v>0</v>
          </cell>
        </row>
        <row r="6891">
          <cell r="F6891" t="str">
            <v>08</v>
          </cell>
          <cell r="G6891" t="str">
            <v>Донације од невладиних организација и појединаца</v>
          </cell>
          <cell r="J6891">
            <v>0</v>
          </cell>
        </row>
        <row r="6892">
          <cell r="F6892" t="str">
            <v>09</v>
          </cell>
          <cell r="G6892" t="str">
            <v>Примања од продаје нефинансијске имовине</v>
          </cell>
          <cell r="J6892">
            <v>0</v>
          </cell>
        </row>
        <row r="6893">
          <cell r="F6893" t="str">
            <v>10</v>
          </cell>
          <cell r="G6893" t="str">
            <v>Примања од домаћих задуживања</v>
          </cell>
          <cell r="J6893">
            <v>0</v>
          </cell>
        </row>
        <row r="6894">
          <cell r="F6894" t="str">
            <v>11</v>
          </cell>
          <cell r="G6894" t="str">
            <v>Примања од иностраних задуживања</v>
          </cell>
          <cell r="J6894">
            <v>0</v>
          </cell>
        </row>
        <row r="6895">
          <cell r="F6895" t="str">
            <v>12</v>
          </cell>
          <cell r="G6895" t="str">
            <v>Примања од отплате датих кредита и продаје финансијске имовине</v>
          </cell>
          <cell r="J6895">
            <v>0</v>
          </cell>
        </row>
        <row r="6896">
          <cell r="F6896" t="str">
            <v>13</v>
          </cell>
          <cell r="G6896" t="str">
            <v>Нераспоређени вишак прихода из ранијих година</v>
          </cell>
          <cell r="J6896">
            <v>0</v>
          </cell>
        </row>
        <row r="6897">
          <cell r="F6897" t="str">
            <v>14</v>
          </cell>
          <cell r="G6897" t="str">
            <v>Неутрошена средства од приватизације из претходних година</v>
          </cell>
          <cell r="J6897">
            <v>0</v>
          </cell>
        </row>
        <row r="6898">
          <cell r="F6898" t="str">
            <v>15</v>
          </cell>
          <cell r="G6898" t="str">
            <v>Неутрошена средства донација из претходних година</v>
          </cell>
          <cell r="J6898">
            <v>0</v>
          </cell>
        </row>
        <row r="6899">
          <cell r="F6899" t="str">
            <v>16</v>
          </cell>
          <cell r="G6899" t="str">
            <v>Родитељски динар за ваннаставне активности</v>
          </cell>
          <cell r="J6899">
            <v>0</v>
          </cell>
        </row>
        <row r="6900">
          <cell r="G6900" t="str">
            <v>Функција 451:</v>
          </cell>
          <cell r="H6900">
            <v>0</v>
          </cell>
          <cell r="I6900">
            <v>0</v>
          </cell>
          <cell r="J6900">
            <v>0</v>
          </cell>
        </row>
        <row r="6901">
          <cell r="G6901" t="str">
            <v>Извори финансирања за пројекат 0701-П3:</v>
          </cell>
        </row>
        <row r="6902">
          <cell r="F6902" t="str">
            <v>01</v>
          </cell>
          <cell r="G6902" t="str">
            <v>Приходи из буџета</v>
          </cell>
          <cell r="H6902">
            <v>0</v>
          </cell>
          <cell r="J6902">
            <v>0</v>
          </cell>
        </row>
        <row r="6903">
          <cell r="F6903" t="str">
            <v>02</v>
          </cell>
          <cell r="G6903" t="str">
            <v>Трансфери између корисника на истом нивоу</v>
          </cell>
          <cell r="J6903">
            <v>0</v>
          </cell>
        </row>
        <row r="6904">
          <cell r="F6904" t="str">
            <v>03</v>
          </cell>
          <cell r="G6904" t="str">
            <v>Социјални доприноси</v>
          </cell>
          <cell r="J6904">
            <v>0</v>
          </cell>
        </row>
        <row r="6905">
          <cell r="F6905" t="str">
            <v>04</v>
          </cell>
          <cell r="G6905" t="str">
            <v>Сопствени приходи буџетских корисника</v>
          </cell>
          <cell r="J6905">
            <v>0</v>
          </cell>
        </row>
        <row r="6906">
          <cell r="F6906" t="str">
            <v>05</v>
          </cell>
          <cell r="G6906" t="str">
            <v>Донације од иностраних земаља</v>
          </cell>
          <cell r="J6906">
            <v>0</v>
          </cell>
        </row>
        <row r="6907">
          <cell r="F6907" t="str">
            <v>06</v>
          </cell>
          <cell r="G6907" t="str">
            <v>Донације од међународних организација</v>
          </cell>
          <cell r="J6907">
            <v>0</v>
          </cell>
        </row>
        <row r="6908">
          <cell r="F6908" t="str">
            <v>07</v>
          </cell>
          <cell r="G6908" t="str">
            <v>Донације од осталих нивоа власти</v>
          </cell>
          <cell r="J6908">
            <v>0</v>
          </cell>
        </row>
        <row r="6909">
          <cell r="F6909" t="str">
            <v>08</v>
          </cell>
          <cell r="G6909" t="str">
            <v>Донације од невладиних организација и појединаца</v>
          </cell>
          <cell r="J6909">
            <v>0</v>
          </cell>
        </row>
        <row r="6910">
          <cell r="F6910" t="str">
            <v>09</v>
          </cell>
          <cell r="G6910" t="str">
            <v>Примања од продаје нефинансијске имовине</v>
          </cell>
          <cell r="J6910">
            <v>0</v>
          </cell>
        </row>
        <row r="6911">
          <cell r="F6911" t="str">
            <v>10</v>
          </cell>
          <cell r="G6911" t="str">
            <v>Примања од домаћих задуживања</v>
          </cell>
          <cell r="J6911">
            <v>0</v>
          </cell>
        </row>
        <row r="6912">
          <cell r="F6912" t="str">
            <v>11</v>
          </cell>
          <cell r="G6912" t="str">
            <v>Примања од иностраних задуживања</v>
          </cell>
          <cell r="J6912">
            <v>0</v>
          </cell>
        </row>
        <row r="6913">
          <cell r="F6913" t="str">
            <v>12</v>
          </cell>
          <cell r="G6913" t="str">
            <v>Примања од отплате датих кредита и продаје финансијске имовине</v>
          </cell>
          <cell r="J6913">
            <v>0</v>
          </cell>
        </row>
        <row r="6914">
          <cell r="F6914" t="str">
            <v>13</v>
          </cell>
          <cell r="G6914" t="str">
            <v>Нераспоређени вишак прихода из ранијих година</v>
          </cell>
          <cell r="J6914">
            <v>0</v>
          </cell>
        </row>
        <row r="6915">
          <cell r="F6915" t="str">
            <v>14</v>
          </cell>
          <cell r="G6915" t="str">
            <v>Неутрошена средства од приватизације из претходних година</v>
          </cell>
          <cell r="J6915">
            <v>0</v>
          </cell>
        </row>
        <row r="6916">
          <cell r="F6916" t="str">
            <v>15</v>
          </cell>
          <cell r="G6916" t="str">
            <v>Неутрошена средства донација из претходних година</v>
          </cell>
          <cell r="J6916">
            <v>0</v>
          </cell>
        </row>
        <row r="6917">
          <cell r="F6917" t="str">
            <v>16</v>
          </cell>
          <cell r="G6917" t="str">
            <v>Родитељски динар за ваннаставне активности</v>
          </cell>
          <cell r="J6917">
            <v>0</v>
          </cell>
        </row>
        <row r="6918">
          <cell r="G6918" t="str">
            <v>Свега за пројекат 0701-П3:</v>
          </cell>
          <cell r="H6918">
            <v>0</v>
          </cell>
          <cell r="I6918">
            <v>0</v>
          </cell>
          <cell r="J6918">
            <v>0</v>
          </cell>
        </row>
        <row r="6920">
          <cell r="G6920" t="str">
            <v>Извори финансирања за Програм 7:</v>
          </cell>
        </row>
        <row r="6921">
          <cell r="F6921" t="str">
            <v>01</v>
          </cell>
          <cell r="G6921" t="str">
            <v>Приходи из буџета</v>
          </cell>
          <cell r="H6921">
            <v>0</v>
          </cell>
          <cell r="J6921">
            <v>0</v>
          </cell>
        </row>
        <row r="6922">
          <cell r="F6922" t="str">
            <v>02</v>
          </cell>
          <cell r="G6922" t="str">
            <v>Трансфери између корисника на истом нивоу</v>
          </cell>
          <cell r="J6922">
            <v>0</v>
          </cell>
        </row>
        <row r="6923">
          <cell r="F6923" t="str">
            <v>03</v>
          </cell>
          <cell r="G6923" t="str">
            <v>Социјални доприноси</v>
          </cell>
          <cell r="J6923">
            <v>0</v>
          </cell>
        </row>
        <row r="6924">
          <cell r="F6924" t="str">
            <v>04</v>
          </cell>
          <cell r="G6924" t="str">
            <v>Сопствени приходи буџетских корисника</v>
          </cell>
          <cell r="J6924">
            <v>0</v>
          </cell>
        </row>
        <row r="6925">
          <cell r="F6925" t="str">
            <v>05</v>
          </cell>
          <cell r="G6925" t="str">
            <v>Донације од иностраних земаља</v>
          </cell>
          <cell r="J6925">
            <v>0</v>
          </cell>
        </row>
        <row r="6926">
          <cell r="F6926" t="str">
            <v>06</v>
          </cell>
          <cell r="G6926" t="str">
            <v>Донације од међународних организација</v>
          </cell>
          <cell r="J6926">
            <v>0</v>
          </cell>
        </row>
        <row r="6927">
          <cell r="F6927" t="str">
            <v>07</v>
          </cell>
          <cell r="G6927" t="str">
            <v>Донације од осталих нивоа власти</v>
          </cell>
          <cell r="J6927">
            <v>0</v>
          </cell>
        </row>
        <row r="6928">
          <cell r="F6928" t="str">
            <v>08</v>
          </cell>
          <cell r="G6928" t="str">
            <v>Донације од невладиних организација и појединаца</v>
          </cell>
          <cell r="J6928">
            <v>0</v>
          </cell>
        </row>
        <row r="6929">
          <cell r="F6929" t="str">
            <v>09</v>
          </cell>
          <cell r="G6929" t="str">
            <v>Примања од продаје нефинансијске имовине</v>
          </cell>
          <cell r="J6929">
            <v>0</v>
          </cell>
        </row>
        <row r="6930">
          <cell r="F6930" t="str">
            <v>10</v>
          </cell>
          <cell r="G6930" t="str">
            <v>Примања од домаћих задуживања</v>
          </cell>
          <cell r="J6930">
            <v>0</v>
          </cell>
        </row>
        <row r="6931">
          <cell r="F6931" t="str">
            <v>11</v>
          </cell>
          <cell r="G6931" t="str">
            <v>Примања од иностраних задуживања</v>
          </cell>
          <cell r="J6931">
            <v>0</v>
          </cell>
        </row>
        <row r="6932">
          <cell r="F6932" t="str">
            <v>12</v>
          </cell>
          <cell r="G6932" t="str">
            <v>Примања од отплате датих кредита и продаје финансијске имовине</v>
          </cell>
          <cell r="J6932">
            <v>0</v>
          </cell>
        </row>
        <row r="6933">
          <cell r="F6933" t="str">
            <v>13</v>
          </cell>
          <cell r="G6933" t="str">
            <v>Нераспоређени вишак прихода из ранијих година</v>
          </cell>
          <cell r="J6933">
            <v>0</v>
          </cell>
        </row>
        <row r="6934">
          <cell r="F6934" t="str">
            <v>14</v>
          </cell>
          <cell r="G6934" t="str">
            <v>Неутрошена средства од приватизације из претходних година</v>
          </cell>
          <cell r="J6934">
            <v>0</v>
          </cell>
        </row>
        <row r="6935">
          <cell r="F6935" t="str">
            <v>15</v>
          </cell>
          <cell r="G6935" t="str">
            <v>Неутрошена средства донација из претходних година</v>
          </cell>
          <cell r="J6935">
            <v>0</v>
          </cell>
        </row>
        <row r="6936">
          <cell r="F6936" t="str">
            <v>16</v>
          </cell>
          <cell r="G6936" t="str">
            <v>Родитељски динар за ваннаставне активности</v>
          </cell>
          <cell r="J6936">
            <v>0</v>
          </cell>
        </row>
        <row r="6937">
          <cell r="G6937" t="str">
            <v>Свега за Програм 7:</v>
          </cell>
          <cell r="H6937">
            <v>0</v>
          </cell>
          <cell r="I6937">
            <v>0</v>
          </cell>
          <cell r="J6937">
            <v>0</v>
          </cell>
        </row>
        <row r="6939">
          <cell r="G6939" t="str">
            <v>Извори финансирања за Главу 7:</v>
          </cell>
        </row>
        <row r="6940">
          <cell r="F6940" t="str">
            <v>01</v>
          </cell>
          <cell r="G6940" t="str">
            <v>Приходи из буџета</v>
          </cell>
          <cell r="H6940">
            <v>0</v>
          </cell>
          <cell r="J6940">
            <v>0</v>
          </cell>
        </row>
        <row r="6941">
          <cell r="F6941" t="str">
            <v>02</v>
          </cell>
          <cell r="G6941" t="str">
            <v>Трансфери између корисника на истом нивоу</v>
          </cell>
          <cell r="J6941">
            <v>0</v>
          </cell>
        </row>
        <row r="6942">
          <cell r="F6942" t="str">
            <v>03</v>
          </cell>
          <cell r="G6942" t="str">
            <v>Социјални доприноси</v>
          </cell>
          <cell r="J6942">
            <v>0</v>
          </cell>
        </row>
        <row r="6943">
          <cell r="F6943" t="str">
            <v>04</v>
          </cell>
          <cell r="G6943" t="str">
            <v>Сопствени приходи буџетских корисника</v>
          </cell>
          <cell r="J6943">
            <v>0</v>
          </cell>
        </row>
        <row r="6944">
          <cell r="F6944" t="str">
            <v>05</v>
          </cell>
          <cell r="G6944" t="str">
            <v>Донације од иностраних земаља</v>
          </cell>
          <cell r="J6944">
            <v>0</v>
          </cell>
        </row>
        <row r="6945">
          <cell r="F6945" t="str">
            <v>06</v>
          </cell>
          <cell r="G6945" t="str">
            <v>Донације од међународних организација</v>
          </cell>
          <cell r="J6945">
            <v>0</v>
          </cell>
        </row>
        <row r="6946">
          <cell r="F6946" t="str">
            <v>07</v>
          </cell>
          <cell r="G6946" t="str">
            <v>Донације од осталих нивоа власти</v>
          </cell>
          <cell r="J6946">
            <v>0</v>
          </cell>
        </row>
        <row r="6947">
          <cell r="F6947" t="str">
            <v>08</v>
          </cell>
          <cell r="G6947" t="str">
            <v>Донације од невладиних организација и појединаца</v>
          </cell>
          <cell r="J6947">
            <v>0</v>
          </cell>
        </row>
        <row r="6948">
          <cell r="F6948" t="str">
            <v>09</v>
          </cell>
          <cell r="G6948" t="str">
            <v>Примања од продаје нефинансијске имовине</v>
          </cell>
          <cell r="J6948">
            <v>0</v>
          </cell>
        </row>
        <row r="6949">
          <cell r="F6949" t="str">
            <v>10</v>
          </cell>
          <cell r="G6949" t="str">
            <v>Примања од домаћих задуживања</v>
          </cell>
          <cell r="J6949">
            <v>0</v>
          </cell>
        </row>
        <row r="6950">
          <cell r="F6950" t="str">
            <v>11</v>
          </cell>
          <cell r="G6950" t="str">
            <v>Примања од иностраних задуживања</v>
          </cell>
          <cell r="J6950">
            <v>0</v>
          </cell>
        </row>
        <row r="6951">
          <cell r="F6951" t="str">
            <v>12</v>
          </cell>
          <cell r="G6951" t="str">
            <v>Примања од отплате датих кредита и продаје финансијске имовине</v>
          </cell>
          <cell r="J6951">
            <v>0</v>
          </cell>
        </row>
        <row r="6952">
          <cell r="F6952" t="str">
            <v>13</v>
          </cell>
          <cell r="G6952" t="str">
            <v>Нераспоређени вишак прихода из ранијих година</v>
          </cell>
          <cell r="J6952">
            <v>0</v>
          </cell>
        </row>
        <row r="6953">
          <cell r="F6953" t="str">
            <v>14</v>
          </cell>
          <cell r="G6953" t="str">
            <v>Неутрошена средства од приватизације из претходних година</v>
          </cell>
          <cell r="J6953">
            <v>0</v>
          </cell>
        </row>
        <row r="6954">
          <cell r="F6954" t="str">
            <v>15</v>
          </cell>
          <cell r="G6954" t="str">
            <v>Неутрошена средства донација из претходних година</v>
          </cell>
          <cell r="J6954">
            <v>0</v>
          </cell>
        </row>
        <row r="6955">
          <cell r="F6955" t="str">
            <v>16</v>
          </cell>
          <cell r="G6955" t="str">
            <v>Родитељски динар за ваннаставне активности</v>
          </cell>
          <cell r="J6955">
            <v>0</v>
          </cell>
        </row>
        <row r="6956">
          <cell r="G6956" t="str">
            <v>Свега за Главу 7:</v>
          </cell>
          <cell r="H6956">
            <v>0</v>
          </cell>
          <cell r="I6956">
            <v>0</v>
          </cell>
          <cell r="J6956">
            <v>0</v>
          </cell>
        </row>
        <row r="6959">
          <cell r="G6959" t="str">
            <v>УСТАНОВЕ У КУЛТУРИ</v>
          </cell>
        </row>
        <row r="6960">
          <cell r="C6960" t="str">
            <v>1201</v>
          </cell>
          <cell r="G6960" t="str">
            <v>ПРОГРАМ 13 - РАЗВОЈ КУЛТУРЕ</v>
          </cell>
        </row>
        <row r="6961">
          <cell r="C6961" t="str">
            <v>1201-0001</v>
          </cell>
          <cell r="G6961" t="str">
            <v>Функционисање локалних установа културе</v>
          </cell>
        </row>
        <row r="6962">
          <cell r="D6962">
            <v>820</v>
          </cell>
          <cell r="G6962" t="str">
            <v>Услуге културе</v>
          </cell>
        </row>
        <row r="6963">
          <cell r="F6963">
            <v>411</v>
          </cell>
          <cell r="G6963" t="str">
            <v>Плате, додаци и накнаде запослених (зараде)</v>
          </cell>
          <cell r="J6963">
            <v>0</v>
          </cell>
        </row>
        <row r="6964">
          <cell r="F6964">
            <v>412</v>
          </cell>
          <cell r="G6964" t="str">
            <v>Социјални доприноси на терет послодавца</v>
          </cell>
          <cell r="J6964">
            <v>0</v>
          </cell>
        </row>
        <row r="6965">
          <cell r="F6965">
            <v>413</v>
          </cell>
          <cell r="G6965" t="str">
            <v>Накнаде у натури</v>
          </cell>
          <cell r="J6965">
            <v>0</v>
          </cell>
        </row>
        <row r="6966">
          <cell r="F6966">
            <v>414</v>
          </cell>
          <cell r="G6966" t="str">
            <v>Социјална давања запосленима</v>
          </cell>
          <cell r="J6966">
            <v>0</v>
          </cell>
        </row>
        <row r="6967">
          <cell r="F6967">
            <v>415</v>
          </cell>
          <cell r="G6967" t="str">
            <v>Накнаде трошкова за запослене</v>
          </cell>
          <cell r="J6967">
            <v>0</v>
          </cell>
        </row>
        <row r="6968">
          <cell r="F6968">
            <v>416</v>
          </cell>
          <cell r="G6968" t="str">
            <v>Награде запосленима и остали посебни расходи</v>
          </cell>
          <cell r="J6968">
            <v>0</v>
          </cell>
        </row>
        <row r="6969">
          <cell r="F6969">
            <v>417</v>
          </cell>
          <cell r="G6969" t="str">
            <v>Посланички додатак</v>
          </cell>
          <cell r="J6969">
            <v>0</v>
          </cell>
        </row>
        <row r="6970">
          <cell r="F6970">
            <v>418</v>
          </cell>
          <cell r="G6970" t="str">
            <v>Судијски додатак.</v>
          </cell>
          <cell r="J6970">
            <v>0</v>
          </cell>
        </row>
        <row r="6971">
          <cell r="F6971">
            <v>421</v>
          </cell>
          <cell r="G6971" t="str">
            <v>Стални трошкови</v>
          </cell>
          <cell r="J6971">
            <v>0</v>
          </cell>
        </row>
        <row r="6972">
          <cell r="F6972">
            <v>422</v>
          </cell>
          <cell r="G6972" t="str">
            <v>Трошкови путовања</v>
          </cell>
          <cell r="J6972">
            <v>0</v>
          </cell>
        </row>
        <row r="6973">
          <cell r="F6973">
            <v>423</v>
          </cell>
          <cell r="G6973" t="str">
            <v>Услуге по уговору</v>
          </cell>
          <cell r="J6973">
            <v>0</v>
          </cell>
        </row>
        <row r="6974">
          <cell r="F6974">
            <v>424</v>
          </cell>
          <cell r="G6974" t="str">
            <v>Специјализоване услуге</v>
          </cell>
          <cell r="J6974">
            <v>0</v>
          </cell>
        </row>
        <row r="6975">
          <cell r="F6975">
            <v>425</v>
          </cell>
          <cell r="G6975" t="str">
            <v>Текуће поправке и одржавање</v>
          </cell>
          <cell r="J6975">
            <v>0</v>
          </cell>
        </row>
        <row r="6976">
          <cell r="F6976">
            <v>426</v>
          </cell>
          <cell r="G6976" t="str">
            <v>Материјал</v>
          </cell>
          <cell r="J6976">
            <v>0</v>
          </cell>
        </row>
        <row r="6977">
          <cell r="F6977">
            <v>431</v>
          </cell>
          <cell r="G6977" t="str">
            <v>Амортизација некретнина и опреме</v>
          </cell>
          <cell r="J6977">
            <v>0</v>
          </cell>
        </row>
        <row r="6978">
          <cell r="F6978">
            <v>432</v>
          </cell>
          <cell r="G6978" t="str">
            <v>Амортизација култивисане имовине</v>
          </cell>
          <cell r="J6978">
            <v>0</v>
          </cell>
        </row>
        <row r="6979">
          <cell r="F6979">
            <v>433</v>
          </cell>
          <cell r="G6979" t="str">
            <v>Употреба драгоцености</v>
          </cell>
          <cell r="J6979">
            <v>0</v>
          </cell>
        </row>
        <row r="6980">
          <cell r="F6980">
            <v>434</v>
          </cell>
          <cell r="G6980" t="str">
            <v>Употреба природне имовине</v>
          </cell>
          <cell r="J6980">
            <v>0</v>
          </cell>
        </row>
        <row r="6981">
          <cell r="F6981">
            <v>435</v>
          </cell>
          <cell r="G6981" t="str">
            <v>Амортизација нематеријалне имовине</v>
          </cell>
          <cell r="J6981">
            <v>0</v>
          </cell>
        </row>
        <row r="6982">
          <cell r="F6982">
            <v>441</v>
          </cell>
          <cell r="G6982" t="str">
            <v>Отплата домаћих камата</v>
          </cell>
          <cell r="J6982">
            <v>0</v>
          </cell>
        </row>
        <row r="6983">
          <cell r="F6983">
            <v>442</v>
          </cell>
          <cell r="G6983" t="str">
            <v>Отплата страних камата</v>
          </cell>
          <cell r="J6983">
            <v>0</v>
          </cell>
        </row>
        <row r="6984">
          <cell r="F6984">
            <v>443</v>
          </cell>
          <cell r="G6984" t="str">
            <v>Отплата камата по гаранцијама</v>
          </cell>
          <cell r="J6984">
            <v>0</v>
          </cell>
        </row>
        <row r="6985">
          <cell r="F6985">
            <v>444</v>
          </cell>
          <cell r="G6985" t="str">
            <v>Пратећи трошкови задуживања</v>
          </cell>
          <cell r="J6985">
            <v>0</v>
          </cell>
        </row>
        <row r="6986">
          <cell r="F6986">
            <v>4511</v>
          </cell>
          <cell r="G698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6986">
            <v>0</v>
          </cell>
        </row>
        <row r="6987">
          <cell r="F6987">
            <v>4512</v>
          </cell>
          <cell r="G698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6987">
            <v>0</v>
          </cell>
        </row>
        <row r="6988">
          <cell r="F6988">
            <v>452</v>
          </cell>
          <cell r="G6988" t="str">
            <v>Субвенције приватним финансијским институцијама</v>
          </cell>
          <cell r="J6988">
            <v>0</v>
          </cell>
        </row>
        <row r="6989">
          <cell r="F6989">
            <v>453</v>
          </cell>
          <cell r="G6989" t="str">
            <v>Субвенције јавним финансијским институцијама</v>
          </cell>
          <cell r="J6989">
            <v>0</v>
          </cell>
        </row>
        <row r="6990">
          <cell r="F6990">
            <v>454</v>
          </cell>
          <cell r="G6990" t="str">
            <v>Субвенције приватним предузећима</v>
          </cell>
          <cell r="J6990">
            <v>0</v>
          </cell>
        </row>
        <row r="6991">
          <cell r="F6991">
            <v>461</v>
          </cell>
          <cell r="G6991" t="str">
            <v>Донације страним владама</v>
          </cell>
          <cell r="J6991">
            <v>0</v>
          </cell>
        </row>
        <row r="6992">
          <cell r="F6992">
            <v>462</v>
          </cell>
          <cell r="G6992" t="str">
            <v>Донације и дотације међународним организацијама</v>
          </cell>
          <cell r="J6992">
            <v>0</v>
          </cell>
        </row>
        <row r="6993">
          <cell r="F6993">
            <v>4631</v>
          </cell>
          <cell r="G6993" t="str">
            <v>Текући трансфери осталим нивоима власти</v>
          </cell>
          <cell r="J6993">
            <v>0</v>
          </cell>
        </row>
        <row r="6994">
          <cell r="F6994">
            <v>4632</v>
          </cell>
          <cell r="G6994" t="str">
            <v>Капитални трансфери осталим нивоима власти</v>
          </cell>
          <cell r="J6994">
            <v>0</v>
          </cell>
        </row>
        <row r="6995">
          <cell r="F6995">
            <v>464</v>
          </cell>
          <cell r="G6995" t="str">
            <v>Дотације организацијама обавезног социјалног осигурања</v>
          </cell>
          <cell r="J6995">
            <v>0</v>
          </cell>
        </row>
        <row r="6996">
          <cell r="F6996">
            <v>465</v>
          </cell>
          <cell r="G6996" t="str">
            <v>Остале донације, дотације и трансфери</v>
          </cell>
          <cell r="J6996">
            <v>0</v>
          </cell>
        </row>
        <row r="6997">
          <cell r="F6997">
            <v>472</v>
          </cell>
          <cell r="G6997" t="str">
            <v>Накнаде за социјалну заштиту из буџета</v>
          </cell>
          <cell r="J6997">
            <v>0</v>
          </cell>
        </row>
        <row r="6998">
          <cell r="F6998">
            <v>481</v>
          </cell>
          <cell r="G6998" t="str">
            <v>Дотације невладиним организацијама</v>
          </cell>
          <cell r="J6998">
            <v>0</v>
          </cell>
        </row>
        <row r="6999">
          <cell r="F6999">
            <v>482</v>
          </cell>
          <cell r="G6999" t="str">
            <v>Порези, обавезне таксе, казне и пенали</v>
          </cell>
          <cell r="J6999">
            <v>0</v>
          </cell>
        </row>
        <row r="7000">
          <cell r="F7000">
            <v>483</v>
          </cell>
          <cell r="G7000" t="str">
            <v>Новчане казне и пенали по решењу судова</v>
          </cell>
          <cell r="J7000">
            <v>0</v>
          </cell>
        </row>
        <row r="7001">
          <cell r="F7001">
            <v>484</v>
          </cell>
          <cell r="G7001" t="str">
            <v>Накнада штете за повреде или штету насталу услед елементарних непогода или других природних узрока</v>
          </cell>
          <cell r="J7001">
            <v>0</v>
          </cell>
        </row>
        <row r="7002">
          <cell r="F7002">
            <v>485</v>
          </cell>
          <cell r="G7002" t="str">
            <v>Накнада штете за повреде или штету нанету од стране државних органа</v>
          </cell>
          <cell r="J7002">
            <v>0</v>
          </cell>
        </row>
        <row r="7003">
          <cell r="F7003">
            <v>489</v>
          </cell>
          <cell r="G7003" t="str">
            <v>Расходи који се финансирају из средстава за реализацију националног инвестиционог плана</v>
          </cell>
          <cell r="J7003">
            <v>0</v>
          </cell>
        </row>
        <row r="7004">
          <cell r="F7004">
            <v>494</v>
          </cell>
          <cell r="G7004" t="str">
            <v>Административни трансфери из буџета - Текући расходи</v>
          </cell>
          <cell r="J7004">
            <v>0</v>
          </cell>
        </row>
        <row r="7005">
          <cell r="F7005">
            <v>495</v>
          </cell>
          <cell r="G7005" t="str">
            <v>Административни трансфери из буџета - Издаци за нефинансијску имовину</v>
          </cell>
          <cell r="J7005">
            <v>0</v>
          </cell>
        </row>
        <row r="7006">
          <cell r="F7006">
            <v>496</v>
          </cell>
          <cell r="G7006" t="str">
            <v>Административни трансфери из буџета - Издаци за отплату главнице и набавку финансијске имовине</v>
          </cell>
          <cell r="J7006">
            <v>0</v>
          </cell>
        </row>
        <row r="7007">
          <cell r="F7007">
            <v>499</v>
          </cell>
          <cell r="G7007" t="str">
            <v>Административни трансфери из буџета - Средства резерве</v>
          </cell>
          <cell r="J7007">
            <v>0</v>
          </cell>
        </row>
        <row r="7008">
          <cell r="F7008">
            <v>511</v>
          </cell>
          <cell r="G7008" t="str">
            <v>Зграде и грађевински објекти</v>
          </cell>
          <cell r="J7008">
            <v>0</v>
          </cell>
        </row>
        <row r="7009">
          <cell r="F7009">
            <v>512</v>
          </cell>
          <cell r="G7009" t="str">
            <v>Машине и опрема</v>
          </cell>
          <cell r="J7009">
            <v>0</v>
          </cell>
        </row>
        <row r="7010">
          <cell r="F7010">
            <v>513</v>
          </cell>
          <cell r="G7010" t="str">
            <v>Остале некретнине и опрема</v>
          </cell>
          <cell r="J7010">
            <v>0</v>
          </cell>
        </row>
        <row r="7011">
          <cell r="F7011">
            <v>514</v>
          </cell>
          <cell r="G7011" t="str">
            <v>Култивисана имовина</v>
          </cell>
          <cell r="J7011">
            <v>0</v>
          </cell>
        </row>
        <row r="7012">
          <cell r="F7012">
            <v>515</v>
          </cell>
          <cell r="G7012" t="str">
            <v>Нематеријална имовина</v>
          </cell>
          <cell r="J7012">
            <v>0</v>
          </cell>
        </row>
        <row r="7013">
          <cell r="F7013">
            <v>521</v>
          </cell>
          <cell r="G7013" t="str">
            <v>Робне резерве</v>
          </cell>
          <cell r="J7013">
            <v>0</v>
          </cell>
        </row>
        <row r="7014">
          <cell r="F7014">
            <v>522</v>
          </cell>
          <cell r="G7014" t="str">
            <v>Залихе производње</v>
          </cell>
          <cell r="J7014">
            <v>0</v>
          </cell>
        </row>
        <row r="7015">
          <cell r="F7015">
            <v>523</v>
          </cell>
          <cell r="G7015" t="str">
            <v>Залихе робе за даљу продају</v>
          </cell>
          <cell r="J7015">
            <v>0</v>
          </cell>
        </row>
        <row r="7016">
          <cell r="F7016">
            <v>531</v>
          </cell>
          <cell r="G7016" t="str">
            <v>Драгоцености</v>
          </cell>
          <cell r="J7016">
            <v>0</v>
          </cell>
        </row>
        <row r="7017">
          <cell r="F7017">
            <v>541</v>
          </cell>
          <cell r="G7017" t="str">
            <v>Земљиште</v>
          </cell>
          <cell r="J7017">
            <v>0</v>
          </cell>
        </row>
        <row r="7018">
          <cell r="F7018">
            <v>542</v>
          </cell>
          <cell r="G7018" t="str">
            <v>Рудна богатства</v>
          </cell>
          <cell r="J7018">
            <v>0</v>
          </cell>
        </row>
        <row r="7019">
          <cell r="F7019">
            <v>543</v>
          </cell>
          <cell r="G7019" t="str">
            <v>Шуме и воде</v>
          </cell>
          <cell r="J7019">
            <v>0</v>
          </cell>
        </row>
        <row r="7020">
          <cell r="F7020">
            <v>551</v>
          </cell>
          <cell r="G7020" t="str">
            <v>Нефинансијска имовина која се финансира из средстава за реализацију националног инвестиционог плана</v>
          </cell>
          <cell r="J7020">
            <v>0</v>
          </cell>
        </row>
        <row r="7021">
          <cell r="F7021">
            <v>611</v>
          </cell>
          <cell r="G7021" t="str">
            <v>Отплата главнице домаћим кредиторима</v>
          </cell>
          <cell r="J7021">
            <v>0</v>
          </cell>
        </row>
        <row r="7022">
          <cell r="F7022">
            <v>620</v>
          </cell>
          <cell r="G7022" t="str">
            <v>Набавка финансијске имовине</v>
          </cell>
          <cell r="J7022">
            <v>0</v>
          </cell>
        </row>
        <row r="7023">
          <cell r="G7023" t="str">
            <v>Извори финансирања за функцију 820:</v>
          </cell>
        </row>
        <row r="7024">
          <cell r="F7024" t="str">
            <v>01</v>
          </cell>
          <cell r="G7024" t="str">
            <v>Приходи из буџета</v>
          </cell>
          <cell r="H7024">
            <v>0</v>
          </cell>
          <cell r="J7024">
            <v>0</v>
          </cell>
        </row>
        <row r="7025">
          <cell r="F7025" t="str">
            <v>02</v>
          </cell>
          <cell r="G7025" t="str">
            <v>Трансфери између корисника на истом нивоу</v>
          </cell>
          <cell r="J7025">
            <v>0</v>
          </cell>
        </row>
        <row r="7026">
          <cell r="F7026" t="str">
            <v>03</v>
          </cell>
          <cell r="G7026" t="str">
            <v>Социјални доприноси</v>
          </cell>
          <cell r="J7026">
            <v>0</v>
          </cell>
        </row>
        <row r="7027">
          <cell r="F7027" t="str">
            <v>04</v>
          </cell>
          <cell r="G7027" t="str">
            <v>Сопствени приходи буџетских корисника</v>
          </cell>
          <cell r="J7027">
            <v>0</v>
          </cell>
        </row>
        <row r="7028">
          <cell r="F7028" t="str">
            <v>05</v>
          </cell>
          <cell r="G7028" t="str">
            <v>Донације од иностраних земаља</v>
          </cell>
          <cell r="J7028">
            <v>0</v>
          </cell>
        </row>
        <row r="7029">
          <cell r="F7029" t="str">
            <v>06</v>
          </cell>
          <cell r="G7029" t="str">
            <v>Донације од међународних организација</v>
          </cell>
          <cell r="J7029">
            <v>0</v>
          </cell>
        </row>
        <row r="7030">
          <cell r="F7030" t="str">
            <v>07</v>
          </cell>
          <cell r="G7030" t="str">
            <v>Донације од осталих нивоа власти</v>
          </cell>
          <cell r="J7030">
            <v>0</v>
          </cell>
        </row>
        <row r="7031">
          <cell r="F7031" t="str">
            <v>08</v>
          </cell>
          <cell r="G7031" t="str">
            <v>Донације од невладиних организација и појединаца</v>
          </cell>
          <cell r="J7031">
            <v>0</v>
          </cell>
        </row>
        <row r="7032">
          <cell r="F7032" t="str">
            <v>09</v>
          </cell>
          <cell r="G7032" t="str">
            <v>Примања од продаје нефинансијске имовине</v>
          </cell>
          <cell r="J7032">
            <v>0</v>
          </cell>
        </row>
        <row r="7033">
          <cell r="F7033" t="str">
            <v>10</v>
          </cell>
          <cell r="G7033" t="str">
            <v>Примања од домаћих задуживања</v>
          </cell>
          <cell r="J7033">
            <v>0</v>
          </cell>
        </row>
        <row r="7034">
          <cell r="F7034" t="str">
            <v>11</v>
          </cell>
          <cell r="G7034" t="str">
            <v>Примања од иностраних задуживања</v>
          </cell>
          <cell r="J7034">
            <v>0</v>
          </cell>
        </row>
        <row r="7035">
          <cell r="F7035" t="str">
            <v>12</v>
          </cell>
          <cell r="G7035" t="str">
            <v>Примања од отплате датих кредита и продаје финансијске имовине</v>
          </cell>
          <cell r="J7035">
            <v>0</v>
          </cell>
        </row>
        <row r="7036">
          <cell r="F7036" t="str">
            <v>13</v>
          </cell>
          <cell r="G7036" t="str">
            <v>Нераспоређени вишак прихода из ранијих година</v>
          </cell>
          <cell r="J7036">
            <v>0</v>
          </cell>
        </row>
        <row r="7037">
          <cell r="F7037" t="str">
            <v>14</v>
          </cell>
          <cell r="G7037" t="str">
            <v>Неутрошена средства од приватизације из претходних година</v>
          </cell>
          <cell r="J7037">
            <v>0</v>
          </cell>
        </row>
        <row r="7038">
          <cell r="F7038" t="str">
            <v>15</v>
          </cell>
          <cell r="G7038" t="str">
            <v>Неутрошена средства донација из претходних година</v>
          </cell>
          <cell r="J7038">
            <v>0</v>
          </cell>
        </row>
        <row r="7039">
          <cell r="F7039" t="str">
            <v>16</v>
          </cell>
          <cell r="G7039" t="str">
            <v>Родитељски динар за ваннаставне активности</v>
          </cell>
          <cell r="J7039">
            <v>0</v>
          </cell>
        </row>
        <row r="7040">
          <cell r="G7040" t="str">
            <v>Функција 820:</v>
          </cell>
          <cell r="H7040">
            <v>0</v>
          </cell>
          <cell r="I7040">
            <v>0</v>
          </cell>
          <cell r="J7040">
            <v>0</v>
          </cell>
        </row>
        <row r="7041">
          <cell r="G7041" t="str">
            <v>Извори финансирања за програмску активност 1201-0001:</v>
          </cell>
        </row>
        <row r="7042">
          <cell r="F7042" t="str">
            <v>01</v>
          </cell>
          <cell r="G7042" t="str">
            <v>Приходи из буџета</v>
          </cell>
          <cell r="H7042">
            <v>0</v>
          </cell>
          <cell r="J7042">
            <v>0</v>
          </cell>
        </row>
        <row r="7043">
          <cell r="F7043" t="str">
            <v>02</v>
          </cell>
          <cell r="G7043" t="str">
            <v>Трансфери између корисника на истом нивоу</v>
          </cell>
          <cell r="J7043">
            <v>0</v>
          </cell>
        </row>
        <row r="7044">
          <cell r="F7044" t="str">
            <v>03</v>
          </cell>
          <cell r="G7044" t="str">
            <v>Социјални доприноси</v>
          </cell>
          <cell r="J7044">
            <v>0</v>
          </cell>
        </row>
        <row r="7045">
          <cell r="F7045" t="str">
            <v>04</v>
          </cell>
          <cell r="G7045" t="str">
            <v>Сопствени приходи буџетских корисника</v>
          </cell>
          <cell r="J7045">
            <v>0</v>
          </cell>
        </row>
        <row r="7046">
          <cell r="F7046" t="str">
            <v>05</v>
          </cell>
          <cell r="G7046" t="str">
            <v>Донације од иностраних земаља</v>
          </cell>
          <cell r="J7046">
            <v>0</v>
          </cell>
        </row>
        <row r="7047">
          <cell r="F7047" t="str">
            <v>06</v>
          </cell>
          <cell r="G7047" t="str">
            <v>Донације од међународних организација</v>
          </cell>
          <cell r="J7047">
            <v>0</v>
          </cell>
        </row>
        <row r="7048">
          <cell r="F7048" t="str">
            <v>07</v>
          </cell>
          <cell r="G7048" t="str">
            <v>Донације од осталих нивоа власти</v>
          </cell>
          <cell r="J7048">
            <v>0</v>
          </cell>
        </row>
        <row r="7049">
          <cell r="F7049" t="str">
            <v>08</v>
          </cell>
          <cell r="G7049" t="str">
            <v>Донације од невладиних организација и појединаца</v>
          </cell>
          <cell r="J7049">
            <v>0</v>
          </cell>
        </row>
        <row r="7050">
          <cell r="F7050" t="str">
            <v>09</v>
          </cell>
          <cell r="G7050" t="str">
            <v>Примања од продаје нефинансијске имовине</v>
          </cell>
          <cell r="J7050">
            <v>0</v>
          </cell>
        </row>
        <row r="7051">
          <cell r="F7051" t="str">
            <v>10</v>
          </cell>
          <cell r="G7051" t="str">
            <v>Примања од домаћих задуживања</v>
          </cell>
          <cell r="J7051">
            <v>0</v>
          </cell>
        </row>
        <row r="7052">
          <cell r="F7052" t="str">
            <v>11</v>
          </cell>
          <cell r="G7052" t="str">
            <v>Примања од иностраних задуживања</v>
          </cell>
          <cell r="J7052">
            <v>0</v>
          </cell>
        </row>
        <row r="7053">
          <cell r="F7053" t="str">
            <v>12</v>
          </cell>
          <cell r="G7053" t="str">
            <v>Примања од отплате датих кредита и продаје финансијске имовине</v>
          </cell>
          <cell r="J7053">
            <v>0</v>
          </cell>
        </row>
        <row r="7054">
          <cell r="F7054" t="str">
            <v>13</v>
          </cell>
          <cell r="G7054" t="str">
            <v>Нераспоређени вишак прихода из ранијих година</v>
          </cell>
          <cell r="J7054">
            <v>0</v>
          </cell>
        </row>
        <row r="7055">
          <cell r="F7055" t="str">
            <v>14</v>
          </cell>
          <cell r="G7055" t="str">
            <v>Неутрошена средства од приватизације из претходних година</v>
          </cell>
          <cell r="J7055">
            <v>0</v>
          </cell>
        </row>
        <row r="7056">
          <cell r="F7056" t="str">
            <v>15</v>
          </cell>
          <cell r="G7056" t="str">
            <v>Неутрошена средства донација из претходних година</v>
          </cell>
          <cell r="J7056">
            <v>0</v>
          </cell>
        </row>
        <row r="7057">
          <cell r="F7057" t="str">
            <v>16</v>
          </cell>
          <cell r="G7057" t="str">
            <v>Родитељски динар за ваннаставне активности</v>
          </cell>
          <cell r="J7057">
            <v>0</v>
          </cell>
        </row>
        <row r="7058">
          <cell r="G7058" t="str">
            <v>Свега за програмску активност 1201-0001:</v>
          </cell>
          <cell r="H7058">
            <v>0</v>
          </cell>
          <cell r="I7058">
            <v>0</v>
          </cell>
          <cell r="J7058">
            <v>0</v>
          </cell>
        </row>
        <row r="7060">
          <cell r="C7060" t="str">
            <v>1201-0002</v>
          </cell>
          <cell r="G7060" t="str">
            <v xml:space="preserve">Пројекат: </v>
          </cell>
        </row>
        <row r="7061">
          <cell r="D7061">
            <v>820</v>
          </cell>
          <cell r="G7061" t="str">
            <v>Услуге културе</v>
          </cell>
        </row>
        <row r="7062">
          <cell r="F7062">
            <v>411</v>
          </cell>
          <cell r="G7062" t="str">
            <v>Плате, додаци и накнаде запослених (зараде)</v>
          </cell>
          <cell r="J7062">
            <v>0</v>
          </cell>
        </row>
        <row r="7063">
          <cell r="F7063">
            <v>412</v>
          </cell>
          <cell r="G7063" t="str">
            <v>Социјални доприноси на терет послодавца</v>
          </cell>
          <cell r="J7063">
            <v>0</v>
          </cell>
        </row>
        <row r="7064">
          <cell r="F7064">
            <v>413</v>
          </cell>
          <cell r="G7064" t="str">
            <v>Накнаде у натури</v>
          </cell>
          <cell r="J7064">
            <v>0</v>
          </cell>
        </row>
        <row r="7065">
          <cell r="F7065">
            <v>414</v>
          </cell>
          <cell r="G7065" t="str">
            <v>Социјална давања запосленима</v>
          </cell>
          <cell r="J7065">
            <v>0</v>
          </cell>
        </row>
        <row r="7066">
          <cell r="F7066">
            <v>415</v>
          </cell>
          <cell r="G7066" t="str">
            <v>Накнаде трошкова за запослене</v>
          </cell>
          <cell r="J7066">
            <v>0</v>
          </cell>
        </row>
        <row r="7067">
          <cell r="F7067">
            <v>416</v>
          </cell>
          <cell r="G7067" t="str">
            <v>Награде запосленима и остали посебни расходи</v>
          </cell>
          <cell r="J7067">
            <v>0</v>
          </cell>
        </row>
        <row r="7068">
          <cell r="F7068">
            <v>417</v>
          </cell>
          <cell r="G7068" t="str">
            <v>Посланички додатак</v>
          </cell>
          <cell r="J7068">
            <v>0</v>
          </cell>
        </row>
        <row r="7069">
          <cell r="F7069">
            <v>418</v>
          </cell>
          <cell r="G7069" t="str">
            <v>Судијски додатак.</v>
          </cell>
          <cell r="J7069">
            <v>0</v>
          </cell>
        </row>
        <row r="7070">
          <cell r="F7070">
            <v>421</v>
          </cell>
          <cell r="G7070" t="str">
            <v>Стални трошкови</v>
          </cell>
          <cell r="J7070">
            <v>0</v>
          </cell>
        </row>
        <row r="7071">
          <cell r="F7071">
            <v>422</v>
          </cell>
          <cell r="G7071" t="str">
            <v>Трошкови путовања</v>
          </cell>
          <cell r="J7071">
            <v>0</v>
          </cell>
        </row>
        <row r="7072">
          <cell r="F7072">
            <v>423</v>
          </cell>
          <cell r="G7072" t="str">
            <v>Услуге по уговору</v>
          </cell>
          <cell r="J7072">
            <v>0</v>
          </cell>
        </row>
        <row r="7073">
          <cell r="F7073">
            <v>424</v>
          </cell>
          <cell r="G7073" t="str">
            <v>Специјализоване услуге</v>
          </cell>
          <cell r="J7073">
            <v>0</v>
          </cell>
        </row>
        <row r="7074">
          <cell r="F7074">
            <v>425</v>
          </cell>
          <cell r="G7074" t="str">
            <v>Текуће поправке и одржавање</v>
          </cell>
          <cell r="J7074">
            <v>0</v>
          </cell>
        </row>
        <row r="7075">
          <cell r="F7075">
            <v>426</v>
          </cell>
          <cell r="G7075" t="str">
            <v>Материјал</v>
          </cell>
          <cell r="J7075">
            <v>0</v>
          </cell>
        </row>
        <row r="7076">
          <cell r="F7076">
            <v>431</v>
          </cell>
          <cell r="G7076" t="str">
            <v>Амортизација некретнина и опреме</v>
          </cell>
          <cell r="J7076">
            <v>0</v>
          </cell>
        </row>
        <row r="7077">
          <cell r="F7077">
            <v>432</v>
          </cell>
          <cell r="G7077" t="str">
            <v>Амортизација култивисане имовине</v>
          </cell>
          <cell r="J7077">
            <v>0</v>
          </cell>
        </row>
        <row r="7078">
          <cell r="F7078">
            <v>433</v>
          </cell>
          <cell r="G7078" t="str">
            <v>Употреба драгоцености</v>
          </cell>
          <cell r="J7078">
            <v>0</v>
          </cell>
        </row>
        <row r="7079">
          <cell r="F7079">
            <v>434</v>
          </cell>
          <cell r="G7079" t="str">
            <v>Употреба природне имовине</v>
          </cell>
          <cell r="J7079">
            <v>0</v>
          </cell>
        </row>
        <row r="7080">
          <cell r="F7080">
            <v>435</v>
          </cell>
          <cell r="G7080" t="str">
            <v>Амортизација нематеријалне имовине</v>
          </cell>
          <cell r="J7080">
            <v>0</v>
          </cell>
        </row>
        <row r="7081">
          <cell r="F7081">
            <v>441</v>
          </cell>
          <cell r="G7081" t="str">
            <v>Отплата домаћих камата</v>
          </cell>
          <cell r="J7081">
            <v>0</v>
          </cell>
        </row>
        <row r="7082">
          <cell r="F7082">
            <v>442</v>
          </cell>
          <cell r="G7082" t="str">
            <v>Отплата страних камата</v>
          </cell>
          <cell r="J7082">
            <v>0</v>
          </cell>
        </row>
        <row r="7083">
          <cell r="F7083">
            <v>443</v>
          </cell>
          <cell r="G7083" t="str">
            <v>Отплата камата по гаранцијама</v>
          </cell>
          <cell r="J7083">
            <v>0</v>
          </cell>
        </row>
        <row r="7084">
          <cell r="F7084">
            <v>444</v>
          </cell>
          <cell r="G7084" t="str">
            <v>Пратећи трошкови задуживања</v>
          </cell>
          <cell r="J7084">
            <v>0</v>
          </cell>
        </row>
        <row r="7085">
          <cell r="F7085">
            <v>4511</v>
          </cell>
          <cell r="G7085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085">
            <v>0</v>
          </cell>
        </row>
        <row r="7086">
          <cell r="F7086">
            <v>4512</v>
          </cell>
          <cell r="G7086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086">
            <v>0</v>
          </cell>
        </row>
        <row r="7087">
          <cell r="F7087">
            <v>452</v>
          </cell>
          <cell r="G7087" t="str">
            <v>Субвенције приватним финансијским институцијама</v>
          </cell>
          <cell r="J7087">
            <v>0</v>
          </cell>
        </row>
        <row r="7088">
          <cell r="F7088">
            <v>453</v>
          </cell>
          <cell r="G7088" t="str">
            <v>Субвенције јавним финансијским институцијама</v>
          </cell>
          <cell r="J7088">
            <v>0</v>
          </cell>
        </row>
        <row r="7089">
          <cell r="F7089">
            <v>454</v>
          </cell>
          <cell r="G7089" t="str">
            <v>Субвенције приватним предузећима</v>
          </cell>
          <cell r="J7089">
            <v>0</v>
          </cell>
        </row>
        <row r="7090">
          <cell r="F7090">
            <v>461</v>
          </cell>
          <cell r="G7090" t="str">
            <v>Донације страним владама</v>
          </cell>
          <cell r="J7090">
            <v>0</v>
          </cell>
        </row>
        <row r="7091">
          <cell r="F7091">
            <v>462</v>
          </cell>
          <cell r="G7091" t="str">
            <v>Донације и дотације међународним организацијама</v>
          </cell>
          <cell r="J7091">
            <v>0</v>
          </cell>
        </row>
        <row r="7092">
          <cell r="F7092">
            <v>4631</v>
          </cell>
          <cell r="G7092" t="str">
            <v>Текући трансфери осталим нивоима власти</v>
          </cell>
          <cell r="J7092">
            <v>0</v>
          </cell>
        </row>
        <row r="7093">
          <cell r="F7093">
            <v>4632</v>
          </cell>
          <cell r="G7093" t="str">
            <v>Капитални трансфери осталим нивоима власти</v>
          </cell>
          <cell r="J7093">
            <v>0</v>
          </cell>
        </row>
        <row r="7094">
          <cell r="F7094">
            <v>464</v>
          </cell>
          <cell r="G7094" t="str">
            <v>Дотације организацијама обавезног социјалног осигурања</v>
          </cell>
          <cell r="J7094">
            <v>0</v>
          </cell>
        </row>
        <row r="7095">
          <cell r="F7095">
            <v>465</v>
          </cell>
          <cell r="G7095" t="str">
            <v>Остале донације, дотације и трансфери</v>
          </cell>
          <cell r="J7095">
            <v>0</v>
          </cell>
        </row>
        <row r="7096">
          <cell r="F7096">
            <v>472</v>
          </cell>
          <cell r="G7096" t="str">
            <v>Накнаде за социјалну заштиту из буџета</v>
          </cell>
          <cell r="J7096">
            <v>0</v>
          </cell>
        </row>
        <row r="7097">
          <cell r="F7097">
            <v>481</v>
          </cell>
          <cell r="G7097" t="str">
            <v>Дотације невладиним организацијама</v>
          </cell>
          <cell r="J7097">
            <v>0</v>
          </cell>
        </row>
        <row r="7098">
          <cell r="F7098">
            <v>482</v>
          </cell>
          <cell r="G7098" t="str">
            <v>Порези, обавезне таксе, казне и пенали</v>
          </cell>
          <cell r="J7098">
            <v>0</v>
          </cell>
        </row>
        <row r="7099">
          <cell r="F7099">
            <v>483</v>
          </cell>
          <cell r="G7099" t="str">
            <v>Новчане казне и пенали по решењу судова</v>
          </cell>
          <cell r="J7099">
            <v>0</v>
          </cell>
        </row>
        <row r="7100">
          <cell r="F7100">
            <v>484</v>
          </cell>
          <cell r="G7100" t="str">
            <v>Накнада штете за повреде или штету насталу услед елементарних непогода или других природних узрока</v>
          </cell>
          <cell r="J7100">
            <v>0</v>
          </cell>
        </row>
        <row r="7101">
          <cell r="F7101">
            <v>485</v>
          </cell>
          <cell r="G7101" t="str">
            <v>Накнада штете за повреде или штету нанету од стране државних органа</v>
          </cell>
          <cell r="J7101">
            <v>0</v>
          </cell>
        </row>
        <row r="7102">
          <cell r="F7102">
            <v>489</v>
          </cell>
          <cell r="G7102" t="str">
            <v>Расходи који се финансирају из средстава за реализацију националног инвестиционог плана</v>
          </cell>
          <cell r="J7102">
            <v>0</v>
          </cell>
        </row>
        <row r="7103">
          <cell r="F7103">
            <v>494</v>
          </cell>
          <cell r="G7103" t="str">
            <v>Административни трансфери из буџета - Текући расходи</v>
          </cell>
          <cell r="J7103">
            <v>0</v>
          </cell>
        </row>
        <row r="7104">
          <cell r="F7104">
            <v>495</v>
          </cell>
          <cell r="G7104" t="str">
            <v>Административни трансфери из буџета - Издаци за нефинансијску имовину</v>
          </cell>
          <cell r="J7104">
            <v>0</v>
          </cell>
        </row>
        <row r="7105">
          <cell r="F7105">
            <v>496</v>
          </cell>
          <cell r="G7105" t="str">
            <v>Административни трансфери из буџета - Издаци за отплату главнице и набавку финансијске имовине</v>
          </cell>
          <cell r="J7105">
            <v>0</v>
          </cell>
        </row>
        <row r="7106">
          <cell r="F7106">
            <v>499</v>
          </cell>
          <cell r="G7106" t="str">
            <v>Административни трансфери из буџета - Средства резерве</v>
          </cell>
          <cell r="J7106">
            <v>0</v>
          </cell>
        </row>
        <row r="7107">
          <cell r="F7107">
            <v>511</v>
          </cell>
          <cell r="G7107" t="str">
            <v>Зграде и грађевински објекти</v>
          </cell>
          <cell r="J7107">
            <v>0</v>
          </cell>
        </row>
        <row r="7108">
          <cell r="F7108">
            <v>512</v>
          </cell>
          <cell r="G7108" t="str">
            <v>Машине и опрема</v>
          </cell>
          <cell r="J7108">
            <v>0</v>
          </cell>
        </row>
        <row r="7109">
          <cell r="F7109">
            <v>513</v>
          </cell>
          <cell r="G7109" t="str">
            <v>Остале некретнине и опрема</v>
          </cell>
          <cell r="J7109">
            <v>0</v>
          </cell>
        </row>
        <row r="7110">
          <cell r="F7110">
            <v>514</v>
          </cell>
          <cell r="G7110" t="str">
            <v>Култивисана имовина</v>
          </cell>
          <cell r="J7110">
            <v>0</v>
          </cell>
        </row>
        <row r="7111">
          <cell r="F7111">
            <v>515</v>
          </cell>
          <cell r="G7111" t="str">
            <v>Нематеријална имовина</v>
          </cell>
          <cell r="J7111">
            <v>0</v>
          </cell>
        </row>
        <row r="7112">
          <cell r="F7112">
            <v>521</v>
          </cell>
          <cell r="G7112" t="str">
            <v>Робне резерве</v>
          </cell>
          <cell r="J7112">
            <v>0</v>
          </cell>
        </row>
        <row r="7113">
          <cell r="F7113">
            <v>522</v>
          </cell>
          <cell r="G7113" t="str">
            <v>Залихе производње</v>
          </cell>
          <cell r="J7113">
            <v>0</v>
          </cell>
        </row>
        <row r="7114">
          <cell r="F7114">
            <v>523</v>
          </cell>
          <cell r="G7114" t="str">
            <v>Залихе робе за даљу продају</v>
          </cell>
          <cell r="J7114">
            <v>0</v>
          </cell>
        </row>
        <row r="7115">
          <cell r="F7115">
            <v>531</v>
          </cell>
          <cell r="G7115" t="str">
            <v>Драгоцености</v>
          </cell>
          <cell r="J7115">
            <v>0</v>
          </cell>
        </row>
        <row r="7116">
          <cell r="F7116">
            <v>541</v>
          </cell>
          <cell r="G7116" t="str">
            <v>Земљиште</v>
          </cell>
          <cell r="J7116">
            <v>0</v>
          </cell>
        </row>
        <row r="7117">
          <cell r="F7117">
            <v>542</v>
          </cell>
          <cell r="G7117" t="str">
            <v>Рудна богатства</v>
          </cell>
          <cell r="J7117">
            <v>0</v>
          </cell>
        </row>
        <row r="7118">
          <cell r="F7118">
            <v>543</v>
          </cell>
          <cell r="G7118" t="str">
            <v>Шуме и воде</v>
          </cell>
          <cell r="J7118">
            <v>0</v>
          </cell>
        </row>
        <row r="7119">
          <cell r="F7119">
            <v>551</v>
          </cell>
          <cell r="G7119" t="str">
            <v>Нефинансијска имовина која се финансира из средстава за реализацију националног инвестиционог плана</v>
          </cell>
          <cell r="J7119">
            <v>0</v>
          </cell>
        </row>
        <row r="7120">
          <cell r="F7120">
            <v>611</v>
          </cell>
          <cell r="G7120" t="str">
            <v>Отплата главнице домаћим кредиторима</v>
          </cell>
          <cell r="J7120">
            <v>0</v>
          </cell>
        </row>
        <row r="7121">
          <cell r="F7121">
            <v>620</v>
          </cell>
          <cell r="G7121" t="str">
            <v>Набавка финансијске имовине</v>
          </cell>
          <cell r="J7121">
            <v>0</v>
          </cell>
        </row>
        <row r="7122">
          <cell r="G7122" t="str">
            <v>Извори финансирања за функцију 820:</v>
          </cell>
        </row>
        <row r="7123">
          <cell r="F7123" t="str">
            <v>01</v>
          </cell>
          <cell r="G7123" t="str">
            <v>Приходи из буџета</v>
          </cell>
          <cell r="H7123">
            <v>0</v>
          </cell>
          <cell r="J7123">
            <v>0</v>
          </cell>
        </row>
        <row r="7124">
          <cell r="F7124" t="str">
            <v>02</v>
          </cell>
          <cell r="G7124" t="str">
            <v>Трансфери између корисника на истом нивоу</v>
          </cell>
          <cell r="J7124">
            <v>0</v>
          </cell>
        </row>
        <row r="7125">
          <cell r="F7125" t="str">
            <v>03</v>
          </cell>
          <cell r="G7125" t="str">
            <v>Социјални доприноси</v>
          </cell>
          <cell r="J7125">
            <v>0</v>
          </cell>
        </row>
        <row r="7126">
          <cell r="F7126" t="str">
            <v>04</v>
          </cell>
          <cell r="G7126" t="str">
            <v>Сопствени приходи буџетских корисника</v>
          </cell>
          <cell r="J7126">
            <v>0</v>
          </cell>
        </row>
        <row r="7127">
          <cell r="F7127" t="str">
            <v>05</v>
          </cell>
          <cell r="G7127" t="str">
            <v>Донације од иностраних земаља</v>
          </cell>
          <cell r="J7127">
            <v>0</v>
          </cell>
        </row>
        <row r="7128">
          <cell r="F7128" t="str">
            <v>06</v>
          </cell>
          <cell r="G7128" t="str">
            <v>Донације од међународних организација</v>
          </cell>
          <cell r="J7128">
            <v>0</v>
          </cell>
        </row>
        <row r="7129">
          <cell r="F7129" t="str">
            <v>07</v>
          </cell>
          <cell r="G7129" t="str">
            <v>Донације од осталих нивоа власти</v>
          </cell>
          <cell r="J7129">
            <v>0</v>
          </cell>
        </row>
        <row r="7130">
          <cell r="F7130" t="str">
            <v>08</v>
          </cell>
          <cell r="G7130" t="str">
            <v>Донације од невладиних организација и појединаца</v>
          </cell>
          <cell r="J7130">
            <v>0</v>
          </cell>
        </row>
        <row r="7131">
          <cell r="F7131" t="str">
            <v>09</v>
          </cell>
          <cell r="G7131" t="str">
            <v>Примања од продаје нефинансијске имовине</v>
          </cell>
          <cell r="J7131">
            <v>0</v>
          </cell>
        </row>
        <row r="7132">
          <cell r="F7132" t="str">
            <v>10</v>
          </cell>
          <cell r="G7132" t="str">
            <v>Примања од домаћих задуживања</v>
          </cell>
          <cell r="J7132">
            <v>0</v>
          </cell>
        </row>
        <row r="7133">
          <cell r="F7133" t="str">
            <v>11</v>
          </cell>
          <cell r="G7133" t="str">
            <v>Примања од иностраних задуживања</v>
          </cell>
          <cell r="J7133">
            <v>0</v>
          </cell>
        </row>
        <row r="7134">
          <cell r="F7134" t="str">
            <v>12</v>
          </cell>
          <cell r="G7134" t="str">
            <v>Примања од отплате датих кредита и продаје финансијске имовине</v>
          </cell>
          <cell r="J7134">
            <v>0</v>
          </cell>
        </row>
        <row r="7135">
          <cell r="F7135" t="str">
            <v>13</v>
          </cell>
          <cell r="G7135" t="str">
            <v>Нераспоређени вишак прихода из ранијих година</v>
          </cell>
          <cell r="J7135">
            <v>0</v>
          </cell>
        </row>
        <row r="7136">
          <cell r="F7136" t="str">
            <v>14</v>
          </cell>
          <cell r="G7136" t="str">
            <v>Неутрошена средства од приватизације из претходних година</v>
          </cell>
          <cell r="J7136">
            <v>0</v>
          </cell>
        </row>
        <row r="7137">
          <cell r="F7137" t="str">
            <v>15</v>
          </cell>
          <cell r="G7137" t="str">
            <v>Неутрошена средства донација из претходних година</v>
          </cell>
          <cell r="J7137">
            <v>0</v>
          </cell>
        </row>
        <row r="7138">
          <cell r="F7138" t="str">
            <v>16</v>
          </cell>
          <cell r="G7138" t="str">
            <v>Родитељски динар за ваннаставне активности</v>
          </cell>
          <cell r="J7138">
            <v>0</v>
          </cell>
        </row>
        <row r="7139">
          <cell r="G7139" t="str">
            <v>Функција 820:</v>
          </cell>
          <cell r="H7139">
            <v>0</v>
          </cell>
          <cell r="I7139">
            <v>0</v>
          </cell>
          <cell r="J7139">
            <v>0</v>
          </cell>
        </row>
        <row r="7140">
          <cell r="G7140" t="str">
            <v>Извори финансирања за пројекат 1201-0002:</v>
          </cell>
        </row>
        <row r="7141">
          <cell r="F7141" t="str">
            <v>01</v>
          </cell>
          <cell r="G7141" t="str">
            <v>Приходи из буџета</v>
          </cell>
          <cell r="H7141">
            <v>0</v>
          </cell>
          <cell r="J7141">
            <v>0</v>
          </cell>
        </row>
        <row r="7142">
          <cell r="F7142" t="str">
            <v>02</v>
          </cell>
          <cell r="G7142" t="str">
            <v>Трансфери између корисника на истом нивоу</v>
          </cell>
          <cell r="J7142">
            <v>0</v>
          </cell>
        </row>
        <row r="7143">
          <cell r="F7143" t="str">
            <v>03</v>
          </cell>
          <cell r="G7143" t="str">
            <v>Социјални доприноси</v>
          </cell>
          <cell r="J7143">
            <v>0</v>
          </cell>
        </row>
        <row r="7144">
          <cell r="F7144" t="str">
            <v>04</v>
          </cell>
          <cell r="G7144" t="str">
            <v>Сопствени приходи буџетских корисника</v>
          </cell>
          <cell r="J7144">
            <v>0</v>
          </cell>
        </row>
        <row r="7145">
          <cell r="F7145" t="str">
            <v>05</v>
          </cell>
          <cell r="G7145" t="str">
            <v>Донације од иностраних земаља</v>
          </cell>
          <cell r="J7145">
            <v>0</v>
          </cell>
        </row>
        <row r="7146">
          <cell r="F7146" t="str">
            <v>06</v>
          </cell>
          <cell r="G7146" t="str">
            <v>Донације од међународних организација</v>
          </cell>
          <cell r="J7146">
            <v>0</v>
          </cell>
        </row>
        <row r="7147">
          <cell r="F7147" t="str">
            <v>07</v>
          </cell>
          <cell r="G7147" t="str">
            <v>Донације од осталих нивоа власти</v>
          </cell>
          <cell r="J7147">
            <v>0</v>
          </cell>
        </row>
        <row r="7148">
          <cell r="F7148" t="str">
            <v>08</v>
          </cell>
          <cell r="G7148" t="str">
            <v>Донације од невладиних организација и појединаца</v>
          </cell>
          <cell r="J7148">
            <v>0</v>
          </cell>
        </row>
        <row r="7149">
          <cell r="F7149" t="str">
            <v>09</v>
          </cell>
          <cell r="G7149" t="str">
            <v>Примања од продаје нефинансијске имовине</v>
          </cell>
          <cell r="J7149">
            <v>0</v>
          </cell>
        </row>
        <row r="7150">
          <cell r="F7150" t="str">
            <v>10</v>
          </cell>
          <cell r="G7150" t="str">
            <v>Примања од домаћих задуживања</v>
          </cell>
          <cell r="J7150">
            <v>0</v>
          </cell>
        </row>
        <row r="7151">
          <cell r="F7151" t="str">
            <v>11</v>
          </cell>
          <cell r="G7151" t="str">
            <v>Примања од иностраних задуживања</v>
          </cell>
          <cell r="J7151">
            <v>0</v>
          </cell>
        </row>
        <row r="7152">
          <cell r="F7152" t="str">
            <v>12</v>
          </cell>
          <cell r="G7152" t="str">
            <v>Примања од отплате датих кредита и продаје финансијске имовине</v>
          </cell>
          <cell r="J7152">
            <v>0</v>
          </cell>
        </row>
        <row r="7153">
          <cell r="F7153" t="str">
            <v>13</v>
          </cell>
          <cell r="G7153" t="str">
            <v>Нераспоређени вишак прихода из ранијих година</v>
          </cell>
          <cell r="J7153">
            <v>0</v>
          </cell>
        </row>
        <row r="7154">
          <cell r="F7154" t="str">
            <v>14</v>
          </cell>
          <cell r="G7154" t="str">
            <v>Неутрошена средства од приватизације из претходних година</v>
          </cell>
          <cell r="J7154">
            <v>0</v>
          </cell>
        </row>
        <row r="7155">
          <cell r="F7155" t="str">
            <v>15</v>
          </cell>
          <cell r="G7155" t="str">
            <v>Неутрошена средства донација из претходних година</v>
          </cell>
          <cell r="J7155">
            <v>0</v>
          </cell>
        </row>
        <row r="7156">
          <cell r="F7156" t="str">
            <v>16</v>
          </cell>
          <cell r="G7156" t="str">
            <v>Родитељски динар за ваннаставне активности</v>
          </cell>
          <cell r="J7156">
            <v>0</v>
          </cell>
        </row>
        <row r="7157">
          <cell r="G7157" t="str">
            <v>Свега за пројекат 1201:</v>
          </cell>
          <cell r="H7157">
            <v>0</v>
          </cell>
          <cell r="I7157">
            <v>0</v>
          </cell>
          <cell r="J7157">
            <v>0</v>
          </cell>
        </row>
        <row r="7159">
          <cell r="C7159" t="str">
            <v>1201-0003</v>
          </cell>
          <cell r="G7159" t="str">
            <v xml:space="preserve">Пројекат: </v>
          </cell>
        </row>
        <row r="7160">
          <cell r="D7160">
            <v>820</v>
          </cell>
          <cell r="G7160" t="str">
            <v>Услуге културе</v>
          </cell>
        </row>
        <row r="7161">
          <cell r="F7161">
            <v>411</v>
          </cell>
          <cell r="G7161" t="str">
            <v>Плате, додаци и накнаде запослених (зараде)</v>
          </cell>
          <cell r="J7161">
            <v>0</v>
          </cell>
        </row>
        <row r="7162">
          <cell r="F7162">
            <v>412</v>
          </cell>
          <cell r="G7162" t="str">
            <v>Социјални доприноси на терет послодавца</v>
          </cell>
          <cell r="J7162">
            <v>0</v>
          </cell>
        </row>
        <row r="7163">
          <cell r="F7163">
            <v>413</v>
          </cell>
          <cell r="G7163" t="str">
            <v>Накнаде у натури</v>
          </cell>
          <cell r="J7163">
            <v>0</v>
          </cell>
        </row>
        <row r="7164">
          <cell r="F7164">
            <v>414</v>
          </cell>
          <cell r="G7164" t="str">
            <v>Социјална давања запосленима</v>
          </cell>
          <cell r="J7164">
            <v>0</v>
          </cell>
        </row>
        <row r="7165">
          <cell r="F7165">
            <v>415</v>
          </cell>
          <cell r="G7165" t="str">
            <v>Накнаде трошкова за запослене</v>
          </cell>
          <cell r="J7165">
            <v>0</v>
          </cell>
        </row>
        <row r="7166">
          <cell r="F7166">
            <v>416</v>
          </cell>
          <cell r="G7166" t="str">
            <v>Награде запосленима и остали посебни расходи</v>
          </cell>
          <cell r="J7166">
            <v>0</v>
          </cell>
        </row>
        <row r="7167">
          <cell r="F7167">
            <v>417</v>
          </cell>
          <cell r="G7167" t="str">
            <v>Посланички додатак</v>
          </cell>
          <cell r="J7167">
            <v>0</v>
          </cell>
        </row>
        <row r="7168">
          <cell r="F7168">
            <v>418</v>
          </cell>
          <cell r="G7168" t="str">
            <v>Судијски додатак.</v>
          </cell>
          <cell r="J7168">
            <v>0</v>
          </cell>
        </row>
        <row r="7169">
          <cell r="F7169">
            <v>421</v>
          </cell>
          <cell r="G7169" t="str">
            <v>Стални трошкови</v>
          </cell>
          <cell r="J7169">
            <v>0</v>
          </cell>
        </row>
        <row r="7170">
          <cell r="F7170">
            <v>422</v>
          </cell>
          <cell r="G7170" t="str">
            <v>Трошкови путовања</v>
          </cell>
          <cell r="J7170">
            <v>0</v>
          </cell>
        </row>
        <row r="7171">
          <cell r="F7171">
            <v>423</v>
          </cell>
          <cell r="G7171" t="str">
            <v>Услуге по уговору</v>
          </cell>
          <cell r="J7171">
            <v>0</v>
          </cell>
        </row>
        <row r="7172">
          <cell r="F7172">
            <v>424</v>
          </cell>
          <cell r="G7172" t="str">
            <v>Специјализоване услуге</v>
          </cell>
          <cell r="J7172">
            <v>0</v>
          </cell>
        </row>
        <row r="7173">
          <cell r="F7173">
            <v>425</v>
          </cell>
          <cell r="G7173" t="str">
            <v>Текуће поправке и одржавање</v>
          </cell>
          <cell r="J7173">
            <v>0</v>
          </cell>
        </row>
        <row r="7174">
          <cell r="F7174">
            <v>426</v>
          </cell>
          <cell r="G7174" t="str">
            <v>Материјал</v>
          </cell>
          <cell r="J7174">
            <v>0</v>
          </cell>
        </row>
        <row r="7175">
          <cell r="F7175">
            <v>431</v>
          </cell>
          <cell r="G7175" t="str">
            <v>Амортизација некретнина и опреме</v>
          </cell>
          <cell r="J7175">
            <v>0</v>
          </cell>
        </row>
        <row r="7176">
          <cell r="F7176">
            <v>432</v>
          </cell>
          <cell r="G7176" t="str">
            <v>Амортизација култивисане имовине</v>
          </cell>
          <cell r="J7176">
            <v>0</v>
          </cell>
        </row>
        <row r="7177">
          <cell r="F7177">
            <v>433</v>
          </cell>
          <cell r="G7177" t="str">
            <v>Употреба драгоцености</v>
          </cell>
          <cell r="J7177">
            <v>0</v>
          </cell>
        </row>
        <row r="7178">
          <cell r="F7178">
            <v>434</v>
          </cell>
          <cell r="G7178" t="str">
            <v>Употреба природне имовине</v>
          </cell>
          <cell r="J7178">
            <v>0</v>
          </cell>
        </row>
        <row r="7179">
          <cell r="F7179">
            <v>435</v>
          </cell>
          <cell r="G7179" t="str">
            <v>Амортизација нематеријалне имовине</v>
          </cell>
          <cell r="J7179">
            <v>0</v>
          </cell>
        </row>
        <row r="7180">
          <cell r="F7180">
            <v>441</v>
          </cell>
          <cell r="G7180" t="str">
            <v>Отплата домаћих камата</v>
          </cell>
          <cell r="J7180">
            <v>0</v>
          </cell>
        </row>
        <row r="7181">
          <cell r="F7181">
            <v>442</v>
          </cell>
          <cell r="G7181" t="str">
            <v>Отплата страних камата</v>
          </cell>
          <cell r="J7181">
            <v>0</v>
          </cell>
        </row>
        <row r="7182">
          <cell r="F7182">
            <v>443</v>
          </cell>
          <cell r="G7182" t="str">
            <v>Отплата камата по гаранцијама</v>
          </cell>
          <cell r="J7182">
            <v>0</v>
          </cell>
        </row>
        <row r="7183">
          <cell r="F7183">
            <v>444</v>
          </cell>
          <cell r="G7183" t="str">
            <v>Пратећи трошкови задуживања</v>
          </cell>
          <cell r="J7183">
            <v>0</v>
          </cell>
        </row>
        <row r="7184">
          <cell r="F7184">
            <v>4511</v>
          </cell>
          <cell r="G7184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184">
            <v>0</v>
          </cell>
        </row>
        <row r="7185">
          <cell r="F7185">
            <v>4512</v>
          </cell>
          <cell r="G7185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185">
            <v>0</v>
          </cell>
        </row>
        <row r="7186">
          <cell r="F7186">
            <v>452</v>
          </cell>
          <cell r="G7186" t="str">
            <v>Субвенције приватним финансијским институцијама</v>
          </cell>
          <cell r="J7186">
            <v>0</v>
          </cell>
        </row>
        <row r="7187">
          <cell r="F7187">
            <v>453</v>
          </cell>
          <cell r="G7187" t="str">
            <v>Субвенције јавним финансијским институцијама</v>
          </cell>
          <cell r="J7187">
            <v>0</v>
          </cell>
        </row>
        <row r="7188">
          <cell r="F7188">
            <v>454</v>
          </cell>
          <cell r="G7188" t="str">
            <v>Субвенције приватним предузећима</v>
          </cell>
          <cell r="J7188">
            <v>0</v>
          </cell>
        </row>
        <row r="7189">
          <cell r="F7189">
            <v>461</v>
          </cell>
          <cell r="G7189" t="str">
            <v>Донације страним владама</v>
          </cell>
          <cell r="J7189">
            <v>0</v>
          </cell>
        </row>
        <row r="7190">
          <cell r="F7190">
            <v>462</v>
          </cell>
          <cell r="G7190" t="str">
            <v>Донације и дотације међународним организацијама</v>
          </cell>
          <cell r="J7190">
            <v>0</v>
          </cell>
        </row>
        <row r="7191">
          <cell r="F7191">
            <v>4631</v>
          </cell>
          <cell r="G7191" t="str">
            <v>Текући трансфери осталим нивоима власти</v>
          </cell>
          <cell r="J7191">
            <v>0</v>
          </cell>
        </row>
        <row r="7192">
          <cell r="F7192">
            <v>4632</v>
          </cell>
          <cell r="G7192" t="str">
            <v>Капитални трансфери осталим нивоима власти</v>
          </cell>
          <cell r="J7192">
            <v>0</v>
          </cell>
        </row>
        <row r="7193">
          <cell r="F7193">
            <v>464</v>
          </cell>
          <cell r="G7193" t="str">
            <v>Дотације организацијама обавезног социјалног осигурања</v>
          </cell>
          <cell r="J7193">
            <v>0</v>
          </cell>
        </row>
        <row r="7194">
          <cell r="F7194">
            <v>465</v>
          </cell>
          <cell r="G7194" t="str">
            <v>Остале донације, дотације и трансфери</v>
          </cell>
          <cell r="J7194">
            <v>0</v>
          </cell>
        </row>
        <row r="7195">
          <cell r="F7195">
            <v>472</v>
          </cell>
          <cell r="G7195" t="str">
            <v>Накнаде за социјалну заштиту из буџета</v>
          </cell>
          <cell r="J7195">
            <v>0</v>
          </cell>
        </row>
        <row r="7196">
          <cell r="F7196">
            <v>481</v>
          </cell>
          <cell r="G7196" t="str">
            <v>Дотације невладиним организацијама</v>
          </cell>
          <cell r="J7196">
            <v>0</v>
          </cell>
        </row>
        <row r="7197">
          <cell r="F7197">
            <v>482</v>
          </cell>
          <cell r="G7197" t="str">
            <v>Порези, обавезне таксе, казне и пенали</v>
          </cell>
          <cell r="J7197">
            <v>0</v>
          </cell>
        </row>
        <row r="7198">
          <cell r="F7198">
            <v>483</v>
          </cell>
          <cell r="G7198" t="str">
            <v>Новчане казне и пенали по решењу судова</v>
          </cell>
          <cell r="J7198">
            <v>0</v>
          </cell>
        </row>
        <row r="7199">
          <cell r="F7199">
            <v>484</v>
          </cell>
          <cell r="G7199" t="str">
            <v>Накнада штете за повреде или штету насталу услед елементарних непогода или других природних узрока</v>
          </cell>
          <cell r="J7199">
            <v>0</v>
          </cell>
        </row>
        <row r="7200">
          <cell r="F7200">
            <v>485</v>
          </cell>
          <cell r="G7200" t="str">
            <v>Накнада штете за повреде или штету нанету од стране државних органа</v>
          </cell>
          <cell r="J7200">
            <v>0</v>
          </cell>
        </row>
        <row r="7201">
          <cell r="F7201">
            <v>489</v>
          </cell>
          <cell r="G7201" t="str">
            <v>Расходи који се финансирају из средстава за реализацију националног инвестиционог плана</v>
          </cell>
          <cell r="J7201">
            <v>0</v>
          </cell>
        </row>
        <row r="7202">
          <cell r="F7202">
            <v>494</v>
          </cell>
          <cell r="G7202" t="str">
            <v>Административни трансфери из буџета - Текући расходи</v>
          </cell>
          <cell r="J7202">
            <v>0</v>
          </cell>
        </row>
        <row r="7203">
          <cell r="F7203">
            <v>495</v>
          </cell>
          <cell r="G7203" t="str">
            <v>Административни трансфери из буџета - Издаци за нефинансијску имовину</v>
          </cell>
          <cell r="J7203">
            <v>0</v>
          </cell>
        </row>
        <row r="7204">
          <cell r="F7204">
            <v>496</v>
          </cell>
          <cell r="G7204" t="str">
            <v>Административни трансфери из буџета - Издаци за отплату главнице и набавку финансијске имовине</v>
          </cell>
          <cell r="J7204">
            <v>0</v>
          </cell>
        </row>
        <row r="7205">
          <cell r="F7205">
            <v>499</v>
          </cell>
          <cell r="G7205" t="str">
            <v>Административни трансфери из буџета - Средства резерве</v>
          </cell>
          <cell r="J7205">
            <v>0</v>
          </cell>
        </row>
        <row r="7206">
          <cell r="F7206">
            <v>511</v>
          </cell>
          <cell r="G7206" t="str">
            <v>Зграде и грађевински објекти</v>
          </cell>
          <cell r="J7206">
            <v>0</v>
          </cell>
        </row>
        <row r="7207">
          <cell r="F7207">
            <v>512</v>
          </cell>
          <cell r="G7207" t="str">
            <v>Машине и опрема</v>
          </cell>
          <cell r="J7207">
            <v>0</v>
          </cell>
        </row>
        <row r="7208">
          <cell r="F7208">
            <v>513</v>
          </cell>
          <cell r="G7208" t="str">
            <v>Остале некретнине и опрема</v>
          </cell>
          <cell r="J7208">
            <v>0</v>
          </cell>
        </row>
        <row r="7209">
          <cell r="F7209">
            <v>514</v>
          </cell>
          <cell r="G7209" t="str">
            <v>Култивисана имовина</v>
          </cell>
          <cell r="J7209">
            <v>0</v>
          </cell>
        </row>
        <row r="7210">
          <cell r="F7210">
            <v>515</v>
          </cell>
          <cell r="G7210" t="str">
            <v>Нематеријална имовина</v>
          </cell>
          <cell r="J7210">
            <v>0</v>
          </cell>
        </row>
        <row r="7211">
          <cell r="F7211">
            <v>521</v>
          </cell>
          <cell r="G7211" t="str">
            <v>Робне резерве</v>
          </cell>
          <cell r="J7211">
            <v>0</v>
          </cell>
        </row>
        <row r="7212">
          <cell r="F7212">
            <v>522</v>
          </cell>
          <cell r="G7212" t="str">
            <v>Залихе производње</v>
          </cell>
          <cell r="J7212">
            <v>0</v>
          </cell>
        </row>
        <row r="7213">
          <cell r="F7213">
            <v>523</v>
          </cell>
          <cell r="G7213" t="str">
            <v>Залихе робе за даљу продају</v>
          </cell>
          <cell r="J7213">
            <v>0</v>
          </cell>
        </row>
        <row r="7214">
          <cell r="F7214">
            <v>531</v>
          </cell>
          <cell r="G7214" t="str">
            <v>Драгоцености</v>
          </cell>
          <cell r="J7214">
            <v>0</v>
          </cell>
        </row>
        <row r="7215">
          <cell r="F7215">
            <v>541</v>
          </cell>
          <cell r="G7215" t="str">
            <v>Земљиште</v>
          </cell>
          <cell r="J7215">
            <v>0</v>
          </cell>
        </row>
        <row r="7216">
          <cell r="F7216">
            <v>542</v>
          </cell>
          <cell r="G7216" t="str">
            <v>Рудна богатства</v>
          </cell>
          <cell r="J7216">
            <v>0</v>
          </cell>
        </row>
        <row r="7217">
          <cell r="F7217">
            <v>543</v>
          </cell>
          <cell r="G7217" t="str">
            <v>Шуме и воде</v>
          </cell>
          <cell r="J7217">
            <v>0</v>
          </cell>
        </row>
        <row r="7218">
          <cell r="F7218">
            <v>551</v>
          </cell>
          <cell r="G7218" t="str">
            <v>Нефинансијска имовина која се финансира из средстава за реализацију националног инвестиционог плана</v>
          </cell>
          <cell r="J7218">
            <v>0</v>
          </cell>
        </row>
        <row r="7219">
          <cell r="F7219">
            <v>611</v>
          </cell>
          <cell r="G7219" t="str">
            <v>Отплата главнице домаћим кредиторима</v>
          </cell>
          <cell r="J7219">
            <v>0</v>
          </cell>
        </row>
        <row r="7220">
          <cell r="F7220">
            <v>620</v>
          </cell>
          <cell r="G7220" t="str">
            <v>Набавка финансијске имовине</v>
          </cell>
          <cell r="J7220">
            <v>0</v>
          </cell>
        </row>
        <row r="7221">
          <cell r="G7221" t="str">
            <v>Извори финансирања за функцију 820:</v>
          </cell>
        </row>
        <row r="7222">
          <cell r="F7222" t="str">
            <v>01</v>
          </cell>
          <cell r="G7222" t="str">
            <v>Приходи из буџета</v>
          </cell>
          <cell r="H7222">
            <v>0</v>
          </cell>
          <cell r="J7222">
            <v>0</v>
          </cell>
        </row>
        <row r="7223">
          <cell r="F7223" t="str">
            <v>02</v>
          </cell>
          <cell r="G7223" t="str">
            <v>Трансфери између корисника на истом нивоу</v>
          </cell>
          <cell r="J7223">
            <v>0</v>
          </cell>
        </row>
        <row r="7224">
          <cell r="F7224" t="str">
            <v>03</v>
          </cell>
          <cell r="G7224" t="str">
            <v>Социјални доприноси</v>
          </cell>
          <cell r="J7224">
            <v>0</v>
          </cell>
        </row>
        <row r="7225">
          <cell r="F7225" t="str">
            <v>04</v>
          </cell>
          <cell r="G7225" t="str">
            <v>Сопствени приходи буџетских корисника</v>
          </cell>
          <cell r="J7225">
            <v>0</v>
          </cell>
        </row>
        <row r="7226">
          <cell r="F7226" t="str">
            <v>05</v>
          </cell>
          <cell r="G7226" t="str">
            <v>Донације од иностраних земаља</v>
          </cell>
          <cell r="J7226">
            <v>0</v>
          </cell>
        </row>
        <row r="7227">
          <cell r="F7227" t="str">
            <v>06</v>
          </cell>
          <cell r="G7227" t="str">
            <v>Донације од међународних организација</v>
          </cell>
          <cell r="J7227">
            <v>0</v>
          </cell>
        </row>
        <row r="7228">
          <cell r="F7228" t="str">
            <v>07</v>
          </cell>
          <cell r="G7228" t="str">
            <v>Донације од осталих нивоа власти</v>
          </cell>
          <cell r="J7228">
            <v>0</v>
          </cell>
        </row>
        <row r="7229">
          <cell r="F7229" t="str">
            <v>08</v>
          </cell>
          <cell r="G7229" t="str">
            <v>Донације од невладиних организација и појединаца</v>
          </cell>
          <cell r="J7229">
            <v>0</v>
          </cell>
        </row>
        <row r="7230">
          <cell r="F7230" t="str">
            <v>09</v>
          </cell>
          <cell r="G7230" t="str">
            <v>Примања од продаје нефинансијске имовине</v>
          </cell>
          <cell r="J7230">
            <v>0</v>
          </cell>
        </row>
        <row r="7231">
          <cell r="F7231" t="str">
            <v>10</v>
          </cell>
          <cell r="G7231" t="str">
            <v>Примања од домаћих задуживања</v>
          </cell>
          <cell r="J7231">
            <v>0</v>
          </cell>
        </row>
        <row r="7232">
          <cell r="F7232" t="str">
            <v>11</v>
          </cell>
          <cell r="G7232" t="str">
            <v>Примања од иностраних задуживања</v>
          </cell>
          <cell r="J7232">
            <v>0</v>
          </cell>
        </row>
        <row r="7233">
          <cell r="F7233" t="str">
            <v>12</v>
          </cell>
          <cell r="G7233" t="str">
            <v>Примања од отплате датих кредита и продаје финансијске имовине</v>
          </cell>
          <cell r="J7233">
            <v>0</v>
          </cell>
        </row>
        <row r="7234">
          <cell r="F7234" t="str">
            <v>13</v>
          </cell>
          <cell r="G7234" t="str">
            <v>Нераспоређени вишак прихода из ранијих година</v>
          </cell>
          <cell r="J7234">
            <v>0</v>
          </cell>
        </row>
        <row r="7235">
          <cell r="F7235" t="str">
            <v>14</v>
          </cell>
          <cell r="G7235" t="str">
            <v>Неутрошена средства од приватизације из претходних година</v>
          </cell>
          <cell r="J7235">
            <v>0</v>
          </cell>
        </row>
        <row r="7236">
          <cell r="F7236" t="str">
            <v>15</v>
          </cell>
          <cell r="G7236" t="str">
            <v>Неутрошена средства донација из претходних година</v>
          </cell>
          <cell r="J7236">
            <v>0</v>
          </cell>
        </row>
        <row r="7237">
          <cell r="F7237" t="str">
            <v>16</v>
          </cell>
          <cell r="G7237" t="str">
            <v>Родитељски динар за ваннаставне активности</v>
          </cell>
          <cell r="J7237">
            <v>0</v>
          </cell>
        </row>
        <row r="7238">
          <cell r="G7238" t="str">
            <v>Функција 820:</v>
          </cell>
          <cell r="H7238">
            <v>0</v>
          </cell>
          <cell r="I7238">
            <v>0</v>
          </cell>
          <cell r="J7238">
            <v>0</v>
          </cell>
        </row>
        <row r="7239">
          <cell r="G7239" t="str">
            <v>Извори финансирања за пројекат 1201-0003:</v>
          </cell>
        </row>
        <row r="7240">
          <cell r="F7240" t="str">
            <v>01</v>
          </cell>
          <cell r="G7240" t="str">
            <v>Приходи из буџета</v>
          </cell>
          <cell r="H7240">
            <v>0</v>
          </cell>
          <cell r="J7240">
            <v>0</v>
          </cell>
        </row>
        <row r="7241">
          <cell r="F7241" t="str">
            <v>02</v>
          </cell>
          <cell r="G7241" t="str">
            <v>Трансфери између корисника на истом нивоу</v>
          </cell>
          <cell r="J7241">
            <v>0</v>
          </cell>
        </row>
        <row r="7242">
          <cell r="F7242" t="str">
            <v>03</v>
          </cell>
          <cell r="G7242" t="str">
            <v>Социјални доприноси</v>
          </cell>
          <cell r="J7242">
            <v>0</v>
          </cell>
        </row>
        <row r="7243">
          <cell r="F7243" t="str">
            <v>04</v>
          </cell>
          <cell r="G7243" t="str">
            <v>Сопствени приходи буџетских корисника</v>
          </cell>
          <cell r="J7243">
            <v>0</v>
          </cell>
        </row>
        <row r="7244">
          <cell r="F7244" t="str">
            <v>05</v>
          </cell>
          <cell r="G7244" t="str">
            <v>Донације од иностраних земаља</v>
          </cell>
          <cell r="J7244">
            <v>0</v>
          </cell>
        </row>
        <row r="7245">
          <cell r="F7245" t="str">
            <v>06</v>
          </cell>
          <cell r="G7245" t="str">
            <v>Донације од међународних организација</v>
          </cell>
          <cell r="J7245">
            <v>0</v>
          </cell>
        </row>
        <row r="7246">
          <cell r="F7246" t="str">
            <v>07</v>
          </cell>
          <cell r="G7246" t="str">
            <v>Донације од осталих нивоа власти</v>
          </cell>
          <cell r="J7246">
            <v>0</v>
          </cell>
        </row>
        <row r="7247">
          <cell r="F7247" t="str">
            <v>08</v>
          </cell>
          <cell r="G7247" t="str">
            <v>Донације од невладиних организација и појединаца</v>
          </cell>
          <cell r="J7247">
            <v>0</v>
          </cell>
        </row>
        <row r="7248">
          <cell r="F7248" t="str">
            <v>09</v>
          </cell>
          <cell r="G7248" t="str">
            <v>Примања од продаје нефинансијске имовине</v>
          </cell>
          <cell r="J7248">
            <v>0</v>
          </cell>
        </row>
        <row r="7249">
          <cell r="F7249" t="str">
            <v>10</v>
          </cell>
          <cell r="G7249" t="str">
            <v>Примања од домаћих задуживања</v>
          </cell>
          <cell r="J7249">
            <v>0</v>
          </cell>
        </row>
        <row r="7250">
          <cell r="F7250" t="str">
            <v>11</v>
          </cell>
          <cell r="G7250" t="str">
            <v>Примања од иностраних задуживања</v>
          </cell>
          <cell r="J7250">
            <v>0</v>
          </cell>
        </row>
        <row r="7251">
          <cell r="F7251" t="str">
            <v>12</v>
          </cell>
          <cell r="G7251" t="str">
            <v>Примања од отплате датих кредита и продаје финансијске имовине</v>
          </cell>
          <cell r="J7251">
            <v>0</v>
          </cell>
        </row>
        <row r="7252">
          <cell r="F7252" t="str">
            <v>13</v>
          </cell>
          <cell r="G7252" t="str">
            <v>Нераспоређени вишак прихода из ранијих година</v>
          </cell>
          <cell r="J7252">
            <v>0</v>
          </cell>
        </row>
        <row r="7253">
          <cell r="F7253" t="str">
            <v>14</v>
          </cell>
          <cell r="G7253" t="str">
            <v>Неутрошена средства од приватизације из претходних година</v>
          </cell>
          <cell r="J7253">
            <v>0</v>
          </cell>
        </row>
        <row r="7254">
          <cell r="F7254" t="str">
            <v>15</v>
          </cell>
          <cell r="G7254" t="str">
            <v>Неутрошена средства донација из претходних година</v>
          </cell>
          <cell r="J7254">
            <v>0</v>
          </cell>
        </row>
        <row r="7255">
          <cell r="F7255" t="str">
            <v>16</v>
          </cell>
          <cell r="G7255" t="str">
            <v>Родитељски динар за ваннаставне активности</v>
          </cell>
          <cell r="J7255">
            <v>0</v>
          </cell>
        </row>
        <row r="7256">
          <cell r="G7256" t="str">
            <v>Свега за пројекат 1201-:</v>
          </cell>
          <cell r="H7256">
            <v>0</v>
          </cell>
          <cell r="I7256">
            <v>0</v>
          </cell>
          <cell r="J7256">
            <v>0</v>
          </cell>
        </row>
        <row r="7258">
          <cell r="C7258" t="str">
            <v>1201-0004</v>
          </cell>
          <cell r="G7258" t="str">
            <v xml:space="preserve">Пројекат: </v>
          </cell>
        </row>
        <row r="7259">
          <cell r="D7259">
            <v>820</v>
          </cell>
          <cell r="G7259" t="str">
            <v>Услуге културе</v>
          </cell>
        </row>
        <row r="7260">
          <cell r="F7260">
            <v>411</v>
          </cell>
          <cell r="G7260" t="str">
            <v>Плате, додаци и накнаде запослених (зараде)</v>
          </cell>
          <cell r="J7260">
            <v>0</v>
          </cell>
        </row>
        <row r="7261">
          <cell r="F7261">
            <v>412</v>
          </cell>
          <cell r="G7261" t="str">
            <v>Социјални доприноси на терет послодавца</v>
          </cell>
          <cell r="J7261">
            <v>0</v>
          </cell>
        </row>
        <row r="7262">
          <cell r="F7262">
            <v>413</v>
          </cell>
          <cell r="G7262" t="str">
            <v>Накнаде у натури</v>
          </cell>
          <cell r="J7262">
            <v>0</v>
          </cell>
        </row>
        <row r="7263">
          <cell r="F7263">
            <v>414</v>
          </cell>
          <cell r="G7263" t="str">
            <v>Социјална давања запосленима</v>
          </cell>
          <cell r="J7263">
            <v>0</v>
          </cell>
        </row>
        <row r="7264">
          <cell r="F7264">
            <v>415</v>
          </cell>
          <cell r="G7264" t="str">
            <v>Накнаде трошкова за запослене</v>
          </cell>
          <cell r="J7264">
            <v>0</v>
          </cell>
        </row>
        <row r="7265">
          <cell r="F7265">
            <v>416</v>
          </cell>
          <cell r="G7265" t="str">
            <v>Награде запосленима и остали посебни расходи</v>
          </cell>
          <cell r="J7265">
            <v>0</v>
          </cell>
        </row>
        <row r="7266">
          <cell r="F7266">
            <v>417</v>
          </cell>
          <cell r="G7266" t="str">
            <v>Посланички додатак</v>
          </cell>
          <cell r="J7266">
            <v>0</v>
          </cell>
        </row>
        <row r="7267">
          <cell r="F7267">
            <v>418</v>
          </cell>
          <cell r="G7267" t="str">
            <v>Судијски додатак.</v>
          </cell>
          <cell r="J7267">
            <v>0</v>
          </cell>
        </row>
        <row r="7268">
          <cell r="F7268">
            <v>421</v>
          </cell>
          <cell r="G7268" t="str">
            <v>Стални трошкови</v>
          </cell>
          <cell r="J7268">
            <v>0</v>
          </cell>
        </row>
        <row r="7269">
          <cell r="F7269">
            <v>422</v>
          </cell>
          <cell r="G7269" t="str">
            <v>Трошкови путовања</v>
          </cell>
          <cell r="J7269">
            <v>0</v>
          </cell>
        </row>
        <row r="7270">
          <cell r="F7270">
            <v>423</v>
          </cell>
          <cell r="G7270" t="str">
            <v>Услуге по уговору</v>
          </cell>
          <cell r="J7270">
            <v>0</v>
          </cell>
        </row>
        <row r="7271">
          <cell r="F7271">
            <v>424</v>
          </cell>
          <cell r="G7271" t="str">
            <v>Специјализоване услуге</v>
          </cell>
          <cell r="J7271">
            <v>0</v>
          </cell>
        </row>
        <row r="7272">
          <cell r="F7272">
            <v>425</v>
          </cell>
          <cell r="G7272" t="str">
            <v>Текуће поправке и одржавање</v>
          </cell>
          <cell r="J7272">
            <v>0</v>
          </cell>
        </row>
        <row r="7273">
          <cell r="F7273">
            <v>426</v>
          </cell>
          <cell r="G7273" t="str">
            <v>Материјал</v>
          </cell>
          <cell r="J7273">
            <v>0</v>
          </cell>
        </row>
        <row r="7274">
          <cell r="F7274">
            <v>431</v>
          </cell>
          <cell r="G7274" t="str">
            <v>Амортизација некретнина и опреме</v>
          </cell>
          <cell r="J7274">
            <v>0</v>
          </cell>
        </row>
        <row r="7275">
          <cell r="F7275">
            <v>432</v>
          </cell>
          <cell r="G7275" t="str">
            <v>Амортизација култивисане имовине</v>
          </cell>
          <cell r="J7275">
            <v>0</v>
          </cell>
        </row>
        <row r="7276">
          <cell r="F7276">
            <v>433</v>
          </cell>
          <cell r="G7276" t="str">
            <v>Употреба драгоцености</v>
          </cell>
          <cell r="J7276">
            <v>0</v>
          </cell>
        </row>
        <row r="7277">
          <cell r="F7277">
            <v>434</v>
          </cell>
          <cell r="G7277" t="str">
            <v>Употреба природне имовине</v>
          </cell>
          <cell r="J7277">
            <v>0</v>
          </cell>
        </row>
        <row r="7278">
          <cell r="F7278">
            <v>435</v>
          </cell>
          <cell r="G7278" t="str">
            <v>Амортизација нематеријалне имовине</v>
          </cell>
          <cell r="J7278">
            <v>0</v>
          </cell>
        </row>
        <row r="7279">
          <cell r="F7279">
            <v>441</v>
          </cell>
          <cell r="G7279" t="str">
            <v>Отплата домаћих камата</v>
          </cell>
          <cell r="J7279">
            <v>0</v>
          </cell>
        </row>
        <row r="7280">
          <cell r="F7280">
            <v>442</v>
          </cell>
          <cell r="G7280" t="str">
            <v>Отплата страних камата</v>
          </cell>
          <cell r="J7280">
            <v>0</v>
          </cell>
        </row>
        <row r="7281">
          <cell r="F7281">
            <v>443</v>
          </cell>
          <cell r="G7281" t="str">
            <v>Отплата камата по гаранцијама</v>
          </cell>
          <cell r="J7281">
            <v>0</v>
          </cell>
        </row>
        <row r="7282">
          <cell r="F7282">
            <v>444</v>
          </cell>
          <cell r="G7282" t="str">
            <v>Пратећи трошкови задуживања</v>
          </cell>
          <cell r="J7282">
            <v>0</v>
          </cell>
        </row>
        <row r="7283">
          <cell r="F7283">
            <v>4511</v>
          </cell>
          <cell r="G728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283">
            <v>0</v>
          </cell>
        </row>
        <row r="7284">
          <cell r="F7284">
            <v>4512</v>
          </cell>
          <cell r="G728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284">
            <v>0</v>
          </cell>
        </row>
        <row r="7285">
          <cell r="F7285">
            <v>452</v>
          </cell>
          <cell r="G7285" t="str">
            <v>Субвенције приватним финансијским институцијама</v>
          </cell>
          <cell r="J7285">
            <v>0</v>
          </cell>
        </row>
        <row r="7286">
          <cell r="F7286">
            <v>453</v>
          </cell>
          <cell r="G7286" t="str">
            <v>Субвенције јавним финансијским институцијама</v>
          </cell>
          <cell r="J7286">
            <v>0</v>
          </cell>
        </row>
        <row r="7287">
          <cell r="F7287">
            <v>454</v>
          </cell>
          <cell r="G7287" t="str">
            <v>Субвенције приватним предузећима</v>
          </cell>
          <cell r="J7287">
            <v>0</v>
          </cell>
        </row>
        <row r="7288">
          <cell r="F7288">
            <v>461</v>
          </cell>
          <cell r="G7288" t="str">
            <v>Донације страним владама</v>
          </cell>
          <cell r="J7288">
            <v>0</v>
          </cell>
        </row>
        <row r="7289">
          <cell r="F7289">
            <v>462</v>
          </cell>
          <cell r="G7289" t="str">
            <v>Донације и дотације међународним организацијама</v>
          </cell>
          <cell r="J7289">
            <v>0</v>
          </cell>
        </row>
        <row r="7290">
          <cell r="F7290">
            <v>4631</v>
          </cell>
          <cell r="G7290" t="str">
            <v>Текући трансфери осталим нивоима власти</v>
          </cell>
          <cell r="J7290">
            <v>0</v>
          </cell>
        </row>
        <row r="7291">
          <cell r="F7291">
            <v>4632</v>
          </cell>
          <cell r="G7291" t="str">
            <v>Капитални трансфери осталим нивоима власти</v>
          </cell>
          <cell r="J7291">
            <v>0</v>
          </cell>
        </row>
        <row r="7292">
          <cell r="F7292">
            <v>464</v>
          </cell>
          <cell r="G7292" t="str">
            <v>Дотације организацијама обавезног социјалног осигурања</v>
          </cell>
          <cell r="J7292">
            <v>0</v>
          </cell>
        </row>
        <row r="7293">
          <cell r="F7293">
            <v>465</v>
          </cell>
          <cell r="G7293" t="str">
            <v>Остале донације, дотације и трансфери</v>
          </cell>
          <cell r="J7293">
            <v>0</v>
          </cell>
        </row>
        <row r="7294">
          <cell r="F7294">
            <v>472</v>
          </cell>
          <cell r="G7294" t="str">
            <v>Накнаде за социјалну заштиту из буџета</v>
          </cell>
          <cell r="J7294">
            <v>0</v>
          </cell>
        </row>
        <row r="7295">
          <cell r="F7295">
            <v>481</v>
          </cell>
          <cell r="G7295" t="str">
            <v>Дотације невладиним организацијама</v>
          </cell>
          <cell r="J7295">
            <v>0</v>
          </cell>
        </row>
        <row r="7296">
          <cell r="F7296">
            <v>482</v>
          </cell>
          <cell r="G7296" t="str">
            <v>Порези, обавезне таксе, казне и пенали</v>
          </cell>
          <cell r="J7296">
            <v>0</v>
          </cell>
        </row>
        <row r="7297">
          <cell r="F7297">
            <v>483</v>
          </cell>
          <cell r="G7297" t="str">
            <v>Новчане казне и пенали по решењу судова</v>
          </cell>
          <cell r="J7297">
            <v>0</v>
          </cell>
        </row>
        <row r="7298">
          <cell r="F7298">
            <v>484</v>
          </cell>
          <cell r="G7298" t="str">
            <v>Накнада штете за повреде или штету насталу услед елементарних непогода или других природних узрока</v>
          </cell>
          <cell r="J7298">
            <v>0</v>
          </cell>
        </row>
        <row r="7299">
          <cell r="F7299">
            <v>485</v>
          </cell>
          <cell r="G7299" t="str">
            <v>Накнада штете за повреде или штету нанету од стране државних органа</v>
          </cell>
          <cell r="J7299">
            <v>0</v>
          </cell>
        </row>
        <row r="7300">
          <cell r="F7300">
            <v>489</v>
          </cell>
          <cell r="G7300" t="str">
            <v>Расходи који се финансирају из средстава за реализацију националног инвестиционог плана</v>
          </cell>
          <cell r="J7300">
            <v>0</v>
          </cell>
        </row>
        <row r="7301">
          <cell r="F7301">
            <v>494</v>
          </cell>
          <cell r="G7301" t="str">
            <v>Административни трансфери из буџета - Текући расходи</v>
          </cell>
          <cell r="J7301">
            <v>0</v>
          </cell>
        </row>
        <row r="7302">
          <cell r="F7302">
            <v>495</v>
          </cell>
          <cell r="G7302" t="str">
            <v>Административни трансфери из буџета - Издаци за нефинансијску имовину</v>
          </cell>
          <cell r="J7302">
            <v>0</v>
          </cell>
        </row>
        <row r="7303">
          <cell r="F7303">
            <v>496</v>
          </cell>
          <cell r="G7303" t="str">
            <v>Административни трансфери из буџета - Издаци за отплату главнице и набавку финансијске имовине</v>
          </cell>
          <cell r="J7303">
            <v>0</v>
          </cell>
        </row>
        <row r="7304">
          <cell r="F7304">
            <v>499</v>
          </cell>
          <cell r="G7304" t="str">
            <v>Административни трансфери из буџета - Средства резерве</v>
          </cell>
          <cell r="J7304">
            <v>0</v>
          </cell>
        </row>
        <row r="7305">
          <cell r="F7305">
            <v>511</v>
          </cell>
          <cell r="G7305" t="str">
            <v>Зграде и грађевински објекти</v>
          </cell>
          <cell r="J7305">
            <v>0</v>
          </cell>
        </row>
        <row r="7306">
          <cell r="F7306">
            <v>512</v>
          </cell>
          <cell r="G7306" t="str">
            <v>Машине и опрема</v>
          </cell>
          <cell r="J7306">
            <v>0</v>
          </cell>
        </row>
        <row r="7307">
          <cell r="F7307">
            <v>513</v>
          </cell>
          <cell r="G7307" t="str">
            <v>Остале некретнине и опрема</v>
          </cell>
          <cell r="J7307">
            <v>0</v>
          </cell>
        </row>
        <row r="7308">
          <cell r="F7308">
            <v>514</v>
          </cell>
          <cell r="G7308" t="str">
            <v>Култивисана имовина</v>
          </cell>
          <cell r="J7308">
            <v>0</v>
          </cell>
        </row>
        <row r="7309">
          <cell r="F7309">
            <v>515</v>
          </cell>
          <cell r="G7309" t="str">
            <v>Нематеријална имовина</v>
          </cell>
          <cell r="J7309">
            <v>0</v>
          </cell>
        </row>
        <row r="7310">
          <cell r="F7310">
            <v>521</v>
          </cell>
          <cell r="G7310" t="str">
            <v>Робне резерве</v>
          </cell>
          <cell r="J7310">
            <v>0</v>
          </cell>
        </row>
        <row r="7311">
          <cell r="F7311">
            <v>522</v>
          </cell>
          <cell r="G7311" t="str">
            <v>Залихе производње</v>
          </cell>
          <cell r="J7311">
            <v>0</v>
          </cell>
        </row>
        <row r="7312">
          <cell r="F7312">
            <v>523</v>
          </cell>
          <cell r="G7312" t="str">
            <v>Залихе робе за даљу продају</v>
          </cell>
          <cell r="J7312">
            <v>0</v>
          </cell>
        </row>
        <row r="7313">
          <cell r="F7313">
            <v>531</v>
          </cell>
          <cell r="G7313" t="str">
            <v>Драгоцености</v>
          </cell>
          <cell r="J7313">
            <v>0</v>
          </cell>
        </row>
        <row r="7314">
          <cell r="F7314">
            <v>541</v>
          </cell>
          <cell r="G7314" t="str">
            <v>Земљиште</v>
          </cell>
          <cell r="J7314">
            <v>0</v>
          </cell>
        </row>
        <row r="7315">
          <cell r="F7315">
            <v>542</v>
          </cell>
          <cell r="G7315" t="str">
            <v>Рудна богатства</v>
          </cell>
          <cell r="J7315">
            <v>0</v>
          </cell>
        </row>
        <row r="7316">
          <cell r="F7316">
            <v>543</v>
          </cell>
          <cell r="G7316" t="str">
            <v>Шуме и воде</v>
          </cell>
          <cell r="J7316">
            <v>0</v>
          </cell>
        </row>
        <row r="7317">
          <cell r="F7317">
            <v>551</v>
          </cell>
          <cell r="G7317" t="str">
            <v>Нефинансијска имовина која се финансира из средстава за реализацију националног инвестиционог плана</v>
          </cell>
          <cell r="J7317">
            <v>0</v>
          </cell>
        </row>
        <row r="7318">
          <cell r="F7318">
            <v>611</v>
          </cell>
          <cell r="G7318" t="str">
            <v>Отплата главнице домаћим кредиторима</v>
          </cell>
          <cell r="J7318">
            <v>0</v>
          </cell>
        </row>
        <row r="7319">
          <cell r="F7319">
            <v>620</v>
          </cell>
          <cell r="G7319" t="str">
            <v>Набавка финансијске имовине</v>
          </cell>
          <cell r="J7319">
            <v>0</v>
          </cell>
        </row>
        <row r="7320">
          <cell r="G7320" t="str">
            <v>Извори финансирања за функцију 820:</v>
          </cell>
        </row>
        <row r="7321">
          <cell r="F7321" t="str">
            <v>01</v>
          </cell>
          <cell r="G7321" t="str">
            <v>Приходи из буџета</v>
          </cell>
          <cell r="H7321">
            <v>0</v>
          </cell>
          <cell r="J7321">
            <v>0</v>
          </cell>
        </row>
        <row r="7322">
          <cell r="F7322" t="str">
            <v>02</v>
          </cell>
          <cell r="G7322" t="str">
            <v>Трансфери између корисника на истом нивоу</v>
          </cell>
          <cell r="J7322">
            <v>0</v>
          </cell>
        </row>
        <row r="7323">
          <cell r="F7323" t="str">
            <v>03</v>
          </cell>
          <cell r="G7323" t="str">
            <v>Социјални доприноси</v>
          </cell>
          <cell r="J7323">
            <v>0</v>
          </cell>
        </row>
        <row r="7324">
          <cell r="F7324" t="str">
            <v>04</v>
          </cell>
          <cell r="G7324" t="str">
            <v>Сопствени приходи буџетских корисника</v>
          </cell>
          <cell r="J7324">
            <v>0</v>
          </cell>
        </row>
        <row r="7325">
          <cell r="F7325" t="str">
            <v>05</v>
          </cell>
          <cell r="G7325" t="str">
            <v>Донације од иностраних земаља</v>
          </cell>
          <cell r="J7325">
            <v>0</v>
          </cell>
        </row>
        <row r="7326">
          <cell r="F7326" t="str">
            <v>06</v>
          </cell>
          <cell r="G7326" t="str">
            <v>Донације од међународних организација</v>
          </cell>
          <cell r="J7326">
            <v>0</v>
          </cell>
        </row>
        <row r="7327">
          <cell r="F7327" t="str">
            <v>07</v>
          </cell>
          <cell r="G7327" t="str">
            <v>Донације од осталих нивоа власти</v>
          </cell>
          <cell r="J7327">
            <v>0</v>
          </cell>
        </row>
        <row r="7328">
          <cell r="F7328" t="str">
            <v>08</v>
          </cell>
          <cell r="G7328" t="str">
            <v>Донације од невладиних организација и појединаца</v>
          </cell>
          <cell r="J7328">
            <v>0</v>
          </cell>
        </row>
        <row r="7329">
          <cell r="F7329" t="str">
            <v>09</v>
          </cell>
          <cell r="G7329" t="str">
            <v>Примања од продаје нефинансијске имовине</v>
          </cell>
          <cell r="J7329">
            <v>0</v>
          </cell>
        </row>
        <row r="7330">
          <cell r="F7330" t="str">
            <v>10</v>
          </cell>
          <cell r="G7330" t="str">
            <v>Примања од домаћих задуживања</v>
          </cell>
          <cell r="J7330">
            <v>0</v>
          </cell>
        </row>
        <row r="7331">
          <cell r="F7331" t="str">
            <v>11</v>
          </cell>
          <cell r="G7331" t="str">
            <v>Примања од иностраних задуживања</v>
          </cell>
          <cell r="J7331">
            <v>0</v>
          </cell>
        </row>
        <row r="7332">
          <cell r="F7332" t="str">
            <v>12</v>
          </cell>
          <cell r="G7332" t="str">
            <v>Примања од отплате датих кредита и продаје финансијске имовине</v>
          </cell>
          <cell r="J7332">
            <v>0</v>
          </cell>
        </row>
        <row r="7333">
          <cell r="F7333" t="str">
            <v>13</v>
          </cell>
          <cell r="G7333" t="str">
            <v>Нераспоређени вишак прихода из ранијих година</v>
          </cell>
          <cell r="J7333">
            <v>0</v>
          </cell>
        </row>
        <row r="7334">
          <cell r="F7334" t="str">
            <v>14</v>
          </cell>
          <cell r="G7334" t="str">
            <v>Неутрошена средства од приватизације из претходних година</v>
          </cell>
          <cell r="J7334">
            <v>0</v>
          </cell>
        </row>
        <row r="7335">
          <cell r="F7335" t="str">
            <v>15</v>
          </cell>
          <cell r="G7335" t="str">
            <v>Неутрошена средства донација из претходних година</v>
          </cell>
          <cell r="J7335">
            <v>0</v>
          </cell>
        </row>
        <row r="7336">
          <cell r="F7336" t="str">
            <v>16</v>
          </cell>
          <cell r="G7336" t="str">
            <v>Родитељски динар за ваннаставне активности</v>
          </cell>
          <cell r="J7336">
            <v>0</v>
          </cell>
        </row>
        <row r="7337">
          <cell r="G7337" t="str">
            <v>Функција 820:</v>
          </cell>
          <cell r="H7337">
            <v>0</v>
          </cell>
          <cell r="I7337">
            <v>0</v>
          </cell>
          <cell r="J7337">
            <v>0</v>
          </cell>
        </row>
        <row r="7338">
          <cell r="G7338" t="str">
            <v>Извори финансирања за пројекат 1201-0004:</v>
          </cell>
        </row>
        <row r="7339">
          <cell r="F7339" t="str">
            <v>01</v>
          </cell>
          <cell r="G7339" t="str">
            <v>Приходи из буџета</v>
          </cell>
          <cell r="H7339">
            <v>0</v>
          </cell>
          <cell r="J7339">
            <v>0</v>
          </cell>
        </row>
        <row r="7340">
          <cell r="F7340" t="str">
            <v>02</v>
          </cell>
          <cell r="G7340" t="str">
            <v>Трансфери између корисника на истом нивоу</v>
          </cell>
          <cell r="J7340">
            <v>0</v>
          </cell>
        </row>
        <row r="7341">
          <cell r="F7341" t="str">
            <v>03</v>
          </cell>
          <cell r="G7341" t="str">
            <v>Социјални доприноси</v>
          </cell>
          <cell r="J7341">
            <v>0</v>
          </cell>
        </row>
        <row r="7342">
          <cell r="F7342" t="str">
            <v>04</v>
          </cell>
          <cell r="G7342" t="str">
            <v>Сопствени приходи буџетских корисника</v>
          </cell>
          <cell r="J7342">
            <v>0</v>
          </cell>
        </row>
        <row r="7343">
          <cell r="F7343" t="str">
            <v>05</v>
          </cell>
          <cell r="G7343" t="str">
            <v>Донације од иностраних земаља</v>
          </cell>
          <cell r="J7343">
            <v>0</v>
          </cell>
        </row>
        <row r="7344">
          <cell r="F7344" t="str">
            <v>06</v>
          </cell>
          <cell r="G7344" t="str">
            <v>Донације од међународних организација</v>
          </cell>
          <cell r="J7344">
            <v>0</v>
          </cell>
        </row>
        <row r="7345">
          <cell r="F7345" t="str">
            <v>07</v>
          </cell>
          <cell r="G7345" t="str">
            <v>Донације од осталих нивоа власти</v>
          </cell>
          <cell r="J7345">
            <v>0</v>
          </cell>
        </row>
        <row r="7346">
          <cell r="F7346" t="str">
            <v>08</v>
          </cell>
          <cell r="G7346" t="str">
            <v>Донације од невладиних организација и појединаца</v>
          </cell>
          <cell r="J7346">
            <v>0</v>
          </cell>
        </row>
        <row r="7347">
          <cell r="F7347" t="str">
            <v>09</v>
          </cell>
          <cell r="G7347" t="str">
            <v>Примања од продаје нефинансијске имовине</v>
          </cell>
          <cell r="J7347">
            <v>0</v>
          </cell>
        </row>
        <row r="7348">
          <cell r="F7348" t="str">
            <v>10</v>
          </cell>
          <cell r="G7348" t="str">
            <v>Примања од домаћих задуживања</v>
          </cell>
          <cell r="J7348">
            <v>0</v>
          </cell>
        </row>
        <row r="7349">
          <cell r="F7349" t="str">
            <v>11</v>
          </cell>
          <cell r="G7349" t="str">
            <v>Примања од иностраних задуживања</v>
          </cell>
          <cell r="J7349">
            <v>0</v>
          </cell>
        </row>
        <row r="7350">
          <cell r="F7350" t="str">
            <v>12</v>
          </cell>
          <cell r="G7350" t="str">
            <v>Примања од отплате датих кредита и продаје финансијске имовине</v>
          </cell>
          <cell r="J7350">
            <v>0</v>
          </cell>
        </row>
        <row r="7351">
          <cell r="F7351" t="str">
            <v>13</v>
          </cell>
          <cell r="G7351" t="str">
            <v>Нераспоређени вишак прихода из ранијих година</v>
          </cell>
          <cell r="J7351">
            <v>0</v>
          </cell>
        </row>
        <row r="7352">
          <cell r="F7352" t="str">
            <v>14</v>
          </cell>
          <cell r="G7352" t="str">
            <v>Неутрошена средства од приватизације из претходних година</v>
          </cell>
          <cell r="J7352">
            <v>0</v>
          </cell>
        </row>
        <row r="7353">
          <cell r="F7353" t="str">
            <v>15</v>
          </cell>
          <cell r="G7353" t="str">
            <v>Неутрошена средства донација из претходних година</v>
          </cell>
          <cell r="J7353">
            <v>0</v>
          </cell>
        </row>
        <row r="7354">
          <cell r="F7354" t="str">
            <v>16</v>
          </cell>
          <cell r="G7354" t="str">
            <v>Родитељски динар за ваннаставне активности</v>
          </cell>
          <cell r="J7354">
            <v>0</v>
          </cell>
        </row>
        <row r="7355">
          <cell r="G7355" t="str">
            <v>Свега за пројекат 1201-:</v>
          </cell>
          <cell r="H7355">
            <v>0</v>
          </cell>
          <cell r="I7355">
            <v>0</v>
          </cell>
          <cell r="J7355">
            <v>0</v>
          </cell>
        </row>
        <row r="7358">
          <cell r="G7358" t="str">
            <v>НАРОДНА БИБЛИОТЕКА "Б.СТАНКОВИЋ"</v>
          </cell>
        </row>
        <row r="7359">
          <cell r="C7359" t="str">
            <v>1201</v>
          </cell>
          <cell r="G7359" t="str">
            <v>ПРОГРАМ 13 - РАЗВОЈ КУЛТУРЕ</v>
          </cell>
        </row>
        <row r="7360">
          <cell r="C7360" t="str">
            <v>1201-0001</v>
          </cell>
          <cell r="G7360" t="str">
            <v>Функционисање локалних установа културе</v>
          </cell>
        </row>
        <row r="7361">
          <cell r="D7361">
            <v>820</v>
          </cell>
          <cell r="G7361" t="str">
            <v>Услуге културе</v>
          </cell>
        </row>
        <row r="7362">
          <cell r="F7362">
            <v>411</v>
          </cell>
          <cell r="G7362" t="str">
            <v>Плате, додаци и накнаде запослених (зараде)</v>
          </cell>
          <cell r="J7362">
            <v>0</v>
          </cell>
        </row>
        <row r="7363">
          <cell r="F7363">
            <v>412</v>
          </cell>
          <cell r="G7363" t="str">
            <v>Социјални доприноси на терет послодавца</v>
          </cell>
          <cell r="J7363">
            <v>0</v>
          </cell>
        </row>
        <row r="7364">
          <cell r="F7364">
            <v>413</v>
          </cell>
          <cell r="G7364" t="str">
            <v>Накнаде у натури</v>
          </cell>
          <cell r="J7364">
            <v>0</v>
          </cell>
        </row>
        <row r="7365">
          <cell r="F7365">
            <v>414</v>
          </cell>
          <cell r="G7365" t="str">
            <v>Социјална давања запосленима</v>
          </cell>
          <cell r="J7365">
            <v>0</v>
          </cell>
        </row>
        <row r="7366">
          <cell r="F7366">
            <v>415</v>
          </cell>
          <cell r="G7366" t="str">
            <v>Накнаде трошкова за запослене</v>
          </cell>
          <cell r="J7366">
            <v>0</v>
          </cell>
        </row>
        <row r="7367">
          <cell r="F7367">
            <v>416</v>
          </cell>
          <cell r="G7367" t="str">
            <v>Награде запосленима и остали посебни расходи</v>
          </cell>
          <cell r="J7367">
            <v>0</v>
          </cell>
        </row>
        <row r="7368">
          <cell r="F7368">
            <v>417</v>
          </cell>
          <cell r="G7368" t="str">
            <v>Посланички додатак</v>
          </cell>
          <cell r="J7368">
            <v>0</v>
          </cell>
        </row>
        <row r="7369">
          <cell r="F7369">
            <v>418</v>
          </cell>
          <cell r="G7369" t="str">
            <v>Судијски додатак.</v>
          </cell>
          <cell r="J7369">
            <v>0</v>
          </cell>
        </row>
        <row r="7370">
          <cell r="F7370">
            <v>421</v>
          </cell>
          <cell r="G7370" t="str">
            <v>Стални трошкови</v>
          </cell>
          <cell r="J7370">
            <v>0</v>
          </cell>
        </row>
        <row r="7371">
          <cell r="F7371">
            <v>422</v>
          </cell>
          <cell r="G7371" t="str">
            <v>Трошкови путовања</v>
          </cell>
          <cell r="J7371">
            <v>0</v>
          </cell>
        </row>
        <row r="7372">
          <cell r="F7372">
            <v>423</v>
          </cell>
          <cell r="G7372" t="str">
            <v>Услуге по уговору</v>
          </cell>
          <cell r="J7372">
            <v>0</v>
          </cell>
        </row>
        <row r="7373">
          <cell r="F7373">
            <v>424</v>
          </cell>
          <cell r="G7373" t="str">
            <v>Специјализоване услуге</v>
          </cell>
          <cell r="J7373">
            <v>0</v>
          </cell>
        </row>
        <row r="7374">
          <cell r="F7374">
            <v>425</v>
          </cell>
          <cell r="G7374" t="str">
            <v>Текуће поправке и одржавање</v>
          </cell>
          <cell r="J7374">
            <v>0</v>
          </cell>
        </row>
        <row r="7375">
          <cell r="F7375">
            <v>426</v>
          </cell>
          <cell r="G7375" t="str">
            <v>Материјал</v>
          </cell>
          <cell r="J7375">
            <v>0</v>
          </cell>
        </row>
        <row r="7376">
          <cell r="F7376">
            <v>431</v>
          </cell>
          <cell r="G7376" t="str">
            <v>Амортизација некретнина и опреме</v>
          </cell>
          <cell r="J7376">
            <v>0</v>
          </cell>
        </row>
        <row r="7377">
          <cell r="F7377">
            <v>432</v>
          </cell>
          <cell r="G7377" t="str">
            <v>Амортизација култивисане имовине</v>
          </cell>
          <cell r="J7377">
            <v>0</v>
          </cell>
        </row>
        <row r="7378">
          <cell r="F7378">
            <v>433</v>
          </cell>
          <cell r="G7378" t="str">
            <v>Употреба драгоцености</v>
          </cell>
          <cell r="J7378">
            <v>0</v>
          </cell>
        </row>
        <row r="7379">
          <cell r="F7379">
            <v>434</v>
          </cell>
          <cell r="G7379" t="str">
            <v>Употреба природне имовине</v>
          </cell>
          <cell r="J7379">
            <v>0</v>
          </cell>
        </row>
        <row r="7380">
          <cell r="F7380">
            <v>435</v>
          </cell>
          <cell r="G7380" t="str">
            <v>Амортизација нематеријалне имовине</v>
          </cell>
          <cell r="J7380">
            <v>0</v>
          </cell>
        </row>
        <row r="7381">
          <cell r="F7381">
            <v>441</v>
          </cell>
          <cell r="G7381" t="str">
            <v>Отплата домаћих камата</v>
          </cell>
          <cell r="J7381">
            <v>0</v>
          </cell>
        </row>
        <row r="7382">
          <cell r="F7382">
            <v>442</v>
          </cell>
          <cell r="G7382" t="str">
            <v>Отплата страних камата</v>
          </cell>
          <cell r="J7382">
            <v>0</v>
          </cell>
        </row>
        <row r="7383">
          <cell r="F7383">
            <v>443</v>
          </cell>
          <cell r="G7383" t="str">
            <v>Отплата камата по гаранцијама</v>
          </cell>
          <cell r="J7383">
            <v>0</v>
          </cell>
        </row>
        <row r="7384">
          <cell r="F7384">
            <v>444</v>
          </cell>
          <cell r="G7384" t="str">
            <v>Пратећи трошкови задуживања</v>
          </cell>
          <cell r="J7384">
            <v>0</v>
          </cell>
        </row>
        <row r="7385">
          <cell r="F7385">
            <v>4511</v>
          </cell>
          <cell r="G7385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385">
            <v>0</v>
          </cell>
        </row>
        <row r="7386">
          <cell r="F7386">
            <v>4512</v>
          </cell>
          <cell r="G7386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386">
            <v>0</v>
          </cell>
        </row>
        <row r="7387">
          <cell r="F7387">
            <v>452</v>
          </cell>
          <cell r="G7387" t="str">
            <v>Субвенције приватним финансијским институцијама</v>
          </cell>
          <cell r="J7387">
            <v>0</v>
          </cell>
        </row>
        <row r="7388">
          <cell r="F7388">
            <v>453</v>
          </cell>
          <cell r="G7388" t="str">
            <v>Субвенције јавним финансијским институцијама</v>
          </cell>
          <cell r="J7388">
            <v>0</v>
          </cell>
        </row>
        <row r="7389">
          <cell r="F7389">
            <v>454</v>
          </cell>
          <cell r="G7389" t="str">
            <v>Субвенције приватним предузећима</v>
          </cell>
          <cell r="J7389">
            <v>0</v>
          </cell>
        </row>
        <row r="7390">
          <cell r="F7390">
            <v>461</v>
          </cell>
          <cell r="G7390" t="str">
            <v>Донације страним владама</v>
          </cell>
          <cell r="J7390">
            <v>0</v>
          </cell>
        </row>
        <row r="7391">
          <cell r="F7391">
            <v>462</v>
          </cell>
          <cell r="G7391" t="str">
            <v>Донације и дотације међународним организацијама</v>
          </cell>
          <cell r="J7391">
            <v>0</v>
          </cell>
        </row>
        <row r="7392">
          <cell r="F7392">
            <v>4631</v>
          </cell>
          <cell r="G7392" t="str">
            <v>Текући трансфери осталим нивоима власти</v>
          </cell>
          <cell r="J7392">
            <v>0</v>
          </cell>
        </row>
        <row r="7393">
          <cell r="F7393">
            <v>4632</v>
          </cell>
          <cell r="G7393" t="str">
            <v>Капитални трансфери осталим нивоима власти</v>
          </cell>
          <cell r="J7393">
            <v>0</v>
          </cell>
        </row>
        <row r="7394">
          <cell r="F7394">
            <v>464</v>
          </cell>
          <cell r="G7394" t="str">
            <v>Дотације организацијама обавезног социјалног осигурања</v>
          </cell>
          <cell r="J7394">
            <v>0</v>
          </cell>
        </row>
        <row r="7395">
          <cell r="F7395">
            <v>465</v>
          </cell>
          <cell r="G7395" t="str">
            <v>Остале донације, дотације и трансфери</v>
          </cell>
          <cell r="J7395">
            <v>0</v>
          </cell>
        </row>
        <row r="7396">
          <cell r="F7396">
            <v>472</v>
          </cell>
          <cell r="G7396" t="str">
            <v>Накнаде за социјалну заштиту из буџета</v>
          </cell>
          <cell r="J7396">
            <v>0</v>
          </cell>
        </row>
        <row r="7397">
          <cell r="F7397">
            <v>481</v>
          </cell>
          <cell r="G7397" t="str">
            <v>Дотације невладиним организацијама</v>
          </cell>
          <cell r="J7397">
            <v>0</v>
          </cell>
        </row>
        <row r="7398">
          <cell r="F7398">
            <v>482</v>
          </cell>
          <cell r="G7398" t="str">
            <v>Порези, обавезне таксе, казне и пенали</v>
          </cell>
          <cell r="J7398">
            <v>0</v>
          </cell>
        </row>
        <row r="7399">
          <cell r="F7399">
            <v>483</v>
          </cell>
          <cell r="G7399" t="str">
            <v>Новчане казне и пенали по решењу судова</v>
          </cell>
          <cell r="J7399">
            <v>0</v>
          </cell>
        </row>
        <row r="7400">
          <cell r="F7400">
            <v>484</v>
          </cell>
          <cell r="G7400" t="str">
            <v>Накнада штете за повреде или штету насталу услед елементарних непогода или других природних узрока</v>
          </cell>
          <cell r="J7400">
            <v>0</v>
          </cell>
        </row>
        <row r="7401">
          <cell r="F7401">
            <v>485</v>
          </cell>
          <cell r="G7401" t="str">
            <v>Накнада штете за повреде или штету нанету од стране државних органа</v>
          </cell>
          <cell r="J7401">
            <v>0</v>
          </cell>
        </row>
        <row r="7402">
          <cell r="F7402">
            <v>489</v>
          </cell>
          <cell r="G7402" t="str">
            <v>Расходи који се финансирају из средстава за реализацију националног инвестиционог плана</v>
          </cell>
          <cell r="J7402">
            <v>0</v>
          </cell>
        </row>
        <row r="7403">
          <cell r="F7403">
            <v>494</v>
          </cell>
          <cell r="G7403" t="str">
            <v>Административни трансфери из буџета - Текући расходи</v>
          </cell>
          <cell r="J7403">
            <v>0</v>
          </cell>
        </row>
        <row r="7404">
          <cell r="F7404">
            <v>495</v>
          </cell>
          <cell r="G7404" t="str">
            <v>Административни трансфери из буџета - Издаци за нефинансијску имовину</v>
          </cell>
          <cell r="J7404">
            <v>0</v>
          </cell>
        </row>
        <row r="7405">
          <cell r="F7405">
            <v>496</v>
          </cell>
          <cell r="G7405" t="str">
            <v>Административни трансфери из буџета - Издаци за отплату главнице и набавку финансијске имовине</v>
          </cell>
          <cell r="J7405">
            <v>0</v>
          </cell>
        </row>
        <row r="7406">
          <cell r="F7406">
            <v>499</v>
          </cell>
          <cell r="G7406" t="str">
            <v>Административни трансфери из буџета - Средства резерве</v>
          </cell>
          <cell r="J7406">
            <v>0</v>
          </cell>
        </row>
        <row r="7407">
          <cell r="F7407">
            <v>511</v>
          </cell>
          <cell r="G7407" t="str">
            <v>Зграде и грађевински објекти</v>
          </cell>
          <cell r="J7407">
            <v>0</v>
          </cell>
        </row>
        <row r="7408">
          <cell r="F7408">
            <v>512</v>
          </cell>
          <cell r="G7408" t="str">
            <v>Машине и опрема</v>
          </cell>
          <cell r="J7408">
            <v>0</v>
          </cell>
        </row>
        <row r="7409">
          <cell r="F7409">
            <v>513</v>
          </cell>
          <cell r="G7409" t="str">
            <v>Остале некретнине и опрема</v>
          </cell>
          <cell r="J7409">
            <v>0</v>
          </cell>
        </row>
        <row r="7410">
          <cell r="F7410">
            <v>514</v>
          </cell>
          <cell r="G7410" t="str">
            <v>Култивисана имовина</v>
          </cell>
          <cell r="J7410">
            <v>0</v>
          </cell>
        </row>
        <row r="7411">
          <cell r="F7411">
            <v>515</v>
          </cell>
          <cell r="G7411" t="str">
            <v>Нематеријална имовина</v>
          </cell>
          <cell r="J7411">
            <v>0</v>
          </cell>
        </row>
        <row r="7412">
          <cell r="F7412">
            <v>521</v>
          </cell>
          <cell r="G7412" t="str">
            <v>Робне резерве</v>
          </cell>
          <cell r="J7412">
            <v>0</v>
          </cell>
        </row>
        <row r="7413">
          <cell r="F7413">
            <v>522</v>
          </cell>
          <cell r="G7413" t="str">
            <v>Залихе производње</v>
          </cell>
          <cell r="J7413">
            <v>0</v>
          </cell>
        </row>
        <row r="7414">
          <cell r="F7414">
            <v>523</v>
          </cell>
          <cell r="G7414" t="str">
            <v>Залихе робе за даљу продају</v>
          </cell>
          <cell r="J7414">
            <v>0</v>
          </cell>
        </row>
        <row r="7415">
          <cell r="F7415">
            <v>531</v>
          </cell>
          <cell r="G7415" t="str">
            <v>Драгоцености</v>
          </cell>
          <cell r="J7415">
            <v>0</v>
          </cell>
        </row>
        <row r="7416">
          <cell r="F7416">
            <v>541</v>
          </cell>
          <cell r="G7416" t="str">
            <v>Земљиште</v>
          </cell>
          <cell r="J7416">
            <v>0</v>
          </cell>
        </row>
        <row r="7417">
          <cell r="F7417">
            <v>542</v>
          </cell>
          <cell r="G7417" t="str">
            <v>Рудна богатства</v>
          </cell>
          <cell r="J7417">
            <v>0</v>
          </cell>
        </row>
        <row r="7418">
          <cell r="F7418">
            <v>543</v>
          </cell>
          <cell r="G7418" t="str">
            <v>Шуме и воде</v>
          </cell>
          <cell r="J7418">
            <v>0</v>
          </cell>
        </row>
        <row r="7419">
          <cell r="F7419">
            <v>551</v>
          </cell>
          <cell r="G7419" t="str">
            <v>Нефинансијска имовина која се финансира из средстава за реализацију националног инвестиционог плана</v>
          </cell>
          <cell r="J7419">
            <v>0</v>
          </cell>
        </row>
        <row r="7420">
          <cell r="F7420">
            <v>611</v>
          </cell>
          <cell r="G7420" t="str">
            <v>Отплата главнице домаћим кредиторима</v>
          </cell>
          <cell r="J7420">
            <v>0</v>
          </cell>
        </row>
        <row r="7421">
          <cell r="F7421">
            <v>620</v>
          </cell>
          <cell r="G7421" t="str">
            <v>Набавка финансијске имовине</v>
          </cell>
          <cell r="J7421">
            <v>0</v>
          </cell>
        </row>
        <row r="7422">
          <cell r="G7422" t="str">
            <v>Извори финансирања за функцију 820:</v>
          </cell>
        </row>
        <row r="7423">
          <cell r="F7423" t="str">
            <v>01</v>
          </cell>
          <cell r="G7423" t="str">
            <v>Приходи из буџета</v>
          </cell>
          <cell r="H7423">
            <v>0</v>
          </cell>
          <cell r="J7423">
            <v>0</v>
          </cell>
        </row>
        <row r="7424">
          <cell r="F7424" t="str">
            <v>02</v>
          </cell>
          <cell r="G7424" t="str">
            <v>Трансфери између корисника на истом нивоу</v>
          </cell>
          <cell r="J7424">
            <v>0</v>
          </cell>
        </row>
        <row r="7425">
          <cell r="F7425" t="str">
            <v>03</v>
          </cell>
          <cell r="G7425" t="str">
            <v>Социјални доприноси</v>
          </cell>
          <cell r="J7425">
            <v>0</v>
          </cell>
        </row>
        <row r="7426">
          <cell r="F7426" t="str">
            <v>04</v>
          </cell>
          <cell r="G7426" t="str">
            <v>Сопствени приходи буџетских корисника</v>
          </cell>
          <cell r="J7426">
            <v>0</v>
          </cell>
        </row>
        <row r="7427">
          <cell r="F7427" t="str">
            <v>05</v>
          </cell>
          <cell r="G7427" t="str">
            <v>Донације од иностраних земаља</v>
          </cell>
          <cell r="J7427">
            <v>0</v>
          </cell>
        </row>
        <row r="7428">
          <cell r="F7428" t="str">
            <v>06</v>
          </cell>
          <cell r="G7428" t="str">
            <v>Донације од међународних организација</v>
          </cell>
          <cell r="J7428">
            <v>0</v>
          </cell>
        </row>
        <row r="7429">
          <cell r="F7429" t="str">
            <v>07</v>
          </cell>
          <cell r="G7429" t="str">
            <v>Донације од осталих нивоа власти</v>
          </cell>
          <cell r="J7429">
            <v>0</v>
          </cell>
        </row>
        <row r="7430">
          <cell r="F7430" t="str">
            <v>08</v>
          </cell>
          <cell r="G7430" t="str">
            <v>Донације од невладиних организација и појединаца</v>
          </cell>
          <cell r="J7430">
            <v>0</v>
          </cell>
        </row>
        <row r="7431">
          <cell r="F7431" t="str">
            <v>09</v>
          </cell>
          <cell r="G7431" t="str">
            <v>Примања од продаје нефинансијске имовине</v>
          </cell>
          <cell r="J7431">
            <v>0</v>
          </cell>
        </row>
        <row r="7432">
          <cell r="F7432" t="str">
            <v>10</v>
          </cell>
          <cell r="G7432" t="str">
            <v>Примања од домаћих задуживања</v>
          </cell>
          <cell r="J7432">
            <v>0</v>
          </cell>
        </row>
        <row r="7433">
          <cell r="F7433" t="str">
            <v>11</v>
          </cell>
          <cell r="G7433" t="str">
            <v>Примања од иностраних задуживања</v>
          </cell>
          <cell r="J7433">
            <v>0</v>
          </cell>
        </row>
        <row r="7434">
          <cell r="F7434" t="str">
            <v>12</v>
          </cell>
          <cell r="G7434" t="str">
            <v>Примања од отплате датих кредита и продаје финансијске имовине</v>
          </cell>
          <cell r="J7434">
            <v>0</v>
          </cell>
        </row>
        <row r="7435">
          <cell r="F7435" t="str">
            <v>13</v>
          </cell>
          <cell r="G7435" t="str">
            <v>Нераспоређени вишак прихода из ранијих година</v>
          </cell>
          <cell r="J7435">
            <v>0</v>
          </cell>
        </row>
        <row r="7436">
          <cell r="F7436" t="str">
            <v>14</v>
          </cell>
          <cell r="G7436" t="str">
            <v>Неутрошена средства од приватизације из претходних година</v>
          </cell>
          <cell r="J7436">
            <v>0</v>
          </cell>
        </row>
        <row r="7437">
          <cell r="F7437" t="str">
            <v>15</v>
          </cell>
          <cell r="G7437" t="str">
            <v>Неутрошена средства донација из претходних година</v>
          </cell>
          <cell r="J7437">
            <v>0</v>
          </cell>
        </row>
        <row r="7438">
          <cell r="F7438" t="str">
            <v>16</v>
          </cell>
          <cell r="G7438" t="str">
            <v>Родитељски динар за ваннаставне активности</v>
          </cell>
          <cell r="J7438">
            <v>0</v>
          </cell>
        </row>
        <row r="7439">
          <cell r="G7439" t="str">
            <v>Функција 820:</v>
          </cell>
          <cell r="H7439">
            <v>0</v>
          </cell>
          <cell r="I7439">
            <v>0</v>
          </cell>
          <cell r="J7439">
            <v>0</v>
          </cell>
        </row>
        <row r="7440">
          <cell r="G7440" t="str">
            <v>Извори финансирања за програмску активност 1201-0001:</v>
          </cell>
        </row>
        <row r="7441">
          <cell r="F7441" t="str">
            <v>01</v>
          </cell>
          <cell r="G7441" t="str">
            <v>Приходи из буџета</v>
          </cell>
          <cell r="H7441">
            <v>0</v>
          </cell>
          <cell r="J7441">
            <v>0</v>
          </cell>
        </row>
        <row r="7442">
          <cell r="F7442" t="str">
            <v>02</v>
          </cell>
          <cell r="G7442" t="str">
            <v>Трансфери између корисника на истом нивоу</v>
          </cell>
          <cell r="J7442">
            <v>0</v>
          </cell>
        </row>
        <row r="7443">
          <cell r="F7443" t="str">
            <v>03</v>
          </cell>
          <cell r="G7443" t="str">
            <v>Социјални доприноси</v>
          </cell>
          <cell r="J7443">
            <v>0</v>
          </cell>
        </row>
        <row r="7444">
          <cell r="F7444" t="str">
            <v>04</v>
          </cell>
          <cell r="G7444" t="str">
            <v>Сопствени приходи буџетских корисника</v>
          </cell>
          <cell r="J7444">
            <v>0</v>
          </cell>
        </row>
        <row r="7445">
          <cell r="F7445" t="str">
            <v>05</v>
          </cell>
          <cell r="G7445" t="str">
            <v>Донације од иностраних земаља</v>
          </cell>
          <cell r="J7445">
            <v>0</v>
          </cell>
        </row>
        <row r="7446">
          <cell r="F7446" t="str">
            <v>06</v>
          </cell>
          <cell r="G7446" t="str">
            <v>Донације од међународних организација</v>
          </cell>
          <cell r="J7446">
            <v>0</v>
          </cell>
        </row>
        <row r="7447">
          <cell r="F7447" t="str">
            <v>07</v>
          </cell>
          <cell r="G7447" t="str">
            <v>Донације од осталих нивоа власти</v>
          </cell>
          <cell r="J7447">
            <v>0</v>
          </cell>
        </row>
        <row r="7448">
          <cell r="F7448" t="str">
            <v>08</v>
          </cell>
          <cell r="G7448" t="str">
            <v>Донације од невладиних организација и појединаца</v>
          </cell>
          <cell r="J7448">
            <v>0</v>
          </cell>
        </row>
        <row r="7449">
          <cell r="F7449" t="str">
            <v>09</v>
          </cell>
          <cell r="G7449" t="str">
            <v>Примања од продаје нефинансијске имовине</v>
          </cell>
          <cell r="J7449">
            <v>0</v>
          </cell>
        </row>
        <row r="7450">
          <cell r="F7450" t="str">
            <v>10</v>
          </cell>
          <cell r="G7450" t="str">
            <v>Примања од домаћих задуживања</v>
          </cell>
          <cell r="J7450">
            <v>0</v>
          </cell>
        </row>
        <row r="7451">
          <cell r="F7451" t="str">
            <v>11</v>
          </cell>
          <cell r="G7451" t="str">
            <v>Примања од иностраних задуживања</v>
          </cell>
          <cell r="J7451">
            <v>0</v>
          </cell>
        </row>
        <row r="7452">
          <cell r="F7452" t="str">
            <v>12</v>
          </cell>
          <cell r="G7452" t="str">
            <v>Примања од отплате датих кредита и продаје финансијске имовине</v>
          </cell>
          <cell r="J7452">
            <v>0</v>
          </cell>
        </row>
        <row r="7453">
          <cell r="F7453" t="str">
            <v>13</v>
          </cell>
          <cell r="G7453" t="str">
            <v>Нераспоређени вишак прихода из ранијих година</v>
          </cell>
          <cell r="J7453">
            <v>0</v>
          </cell>
        </row>
        <row r="7454">
          <cell r="F7454" t="str">
            <v>14</v>
          </cell>
          <cell r="G7454" t="str">
            <v>Неутрошена средства од приватизације из претходних година</v>
          </cell>
          <cell r="J7454">
            <v>0</v>
          </cell>
        </row>
        <row r="7455">
          <cell r="F7455" t="str">
            <v>15</v>
          </cell>
          <cell r="G7455" t="str">
            <v>Неутрошена средства донација из претходних година</v>
          </cell>
          <cell r="J7455">
            <v>0</v>
          </cell>
        </row>
        <row r="7456">
          <cell r="F7456" t="str">
            <v>16</v>
          </cell>
          <cell r="G7456" t="str">
            <v>Родитељски динар за ваннаставне активности</v>
          </cell>
          <cell r="J7456">
            <v>0</v>
          </cell>
        </row>
        <row r="7457">
          <cell r="G7457" t="str">
            <v>Свега за програмску активност 1201-0001:</v>
          </cell>
          <cell r="H7457">
            <v>0</v>
          </cell>
          <cell r="I7457">
            <v>0</v>
          </cell>
          <cell r="J7457">
            <v>0</v>
          </cell>
        </row>
        <row r="7459">
          <cell r="C7459" t="str">
            <v>1201-П1</v>
          </cell>
          <cell r="G7459" t="str">
            <v>Публикација књиге ....</v>
          </cell>
        </row>
        <row r="7460">
          <cell r="D7460">
            <v>820</v>
          </cell>
          <cell r="G7460" t="str">
            <v>Услуге културе</v>
          </cell>
        </row>
        <row r="7461">
          <cell r="F7461">
            <v>411</v>
          </cell>
          <cell r="G7461" t="str">
            <v>Плате, додаци и накнаде запослених (зараде)</v>
          </cell>
          <cell r="J7461">
            <v>0</v>
          </cell>
        </row>
        <row r="7462">
          <cell r="F7462">
            <v>412</v>
          </cell>
          <cell r="G7462" t="str">
            <v>Социјални доприноси на терет послодавца</v>
          </cell>
          <cell r="J7462">
            <v>0</v>
          </cell>
        </row>
        <row r="7463">
          <cell r="F7463">
            <v>413</v>
          </cell>
          <cell r="G7463" t="str">
            <v>Накнаде у натури</v>
          </cell>
          <cell r="J7463">
            <v>0</v>
          </cell>
        </row>
        <row r="7464">
          <cell r="F7464">
            <v>414</v>
          </cell>
          <cell r="G7464" t="str">
            <v>Социјална давања запосленима</v>
          </cell>
          <cell r="J7464">
            <v>0</v>
          </cell>
        </row>
        <row r="7465">
          <cell r="F7465">
            <v>415</v>
          </cell>
          <cell r="G7465" t="str">
            <v>Накнаде трошкова за запослене</v>
          </cell>
          <cell r="J7465">
            <v>0</v>
          </cell>
        </row>
        <row r="7466">
          <cell r="F7466">
            <v>416</v>
          </cell>
          <cell r="G7466" t="str">
            <v>Награде запосленима и остали посебни расходи</v>
          </cell>
          <cell r="J7466">
            <v>0</v>
          </cell>
        </row>
        <row r="7467">
          <cell r="F7467">
            <v>417</v>
          </cell>
          <cell r="G7467" t="str">
            <v>Посланички додатак</v>
          </cell>
          <cell r="J7467">
            <v>0</v>
          </cell>
        </row>
        <row r="7468">
          <cell r="F7468">
            <v>418</v>
          </cell>
          <cell r="G7468" t="str">
            <v>Судијски додатак.</v>
          </cell>
          <cell r="J7468">
            <v>0</v>
          </cell>
        </row>
        <row r="7469">
          <cell r="F7469">
            <v>421</v>
          </cell>
          <cell r="G7469" t="str">
            <v>Стални трошкови</v>
          </cell>
          <cell r="J7469">
            <v>0</v>
          </cell>
        </row>
        <row r="7470">
          <cell r="F7470">
            <v>422</v>
          </cell>
          <cell r="G7470" t="str">
            <v>Трошкови путовања</v>
          </cell>
          <cell r="J7470">
            <v>0</v>
          </cell>
        </row>
        <row r="7471">
          <cell r="F7471">
            <v>423</v>
          </cell>
          <cell r="G7471" t="str">
            <v>Услуге по уговору</v>
          </cell>
          <cell r="J7471">
            <v>0</v>
          </cell>
        </row>
        <row r="7472">
          <cell r="F7472">
            <v>424</v>
          </cell>
          <cell r="G7472" t="str">
            <v>Специјализоване услуге</v>
          </cell>
          <cell r="J7472">
            <v>0</v>
          </cell>
        </row>
        <row r="7473">
          <cell r="F7473">
            <v>425</v>
          </cell>
          <cell r="G7473" t="str">
            <v>Текуће поправке и одржавање</v>
          </cell>
          <cell r="J7473">
            <v>0</v>
          </cell>
        </row>
        <row r="7474">
          <cell r="F7474">
            <v>426</v>
          </cell>
          <cell r="G7474" t="str">
            <v>Материјал</v>
          </cell>
          <cell r="J7474">
            <v>0</v>
          </cell>
        </row>
        <row r="7475">
          <cell r="F7475">
            <v>431</v>
          </cell>
          <cell r="G7475" t="str">
            <v>Амортизација некретнина и опреме</v>
          </cell>
          <cell r="J7475">
            <v>0</v>
          </cell>
        </row>
        <row r="7476">
          <cell r="F7476">
            <v>432</v>
          </cell>
          <cell r="G7476" t="str">
            <v>Амортизација култивисане имовине</v>
          </cell>
          <cell r="J7476">
            <v>0</v>
          </cell>
        </row>
        <row r="7477">
          <cell r="F7477">
            <v>433</v>
          </cell>
          <cell r="G7477" t="str">
            <v>Употреба драгоцености</v>
          </cell>
          <cell r="J7477">
            <v>0</v>
          </cell>
        </row>
        <row r="7478">
          <cell r="F7478">
            <v>434</v>
          </cell>
          <cell r="G7478" t="str">
            <v>Употреба природне имовине</v>
          </cell>
          <cell r="J7478">
            <v>0</v>
          </cell>
        </row>
        <row r="7479">
          <cell r="F7479">
            <v>435</v>
          </cell>
          <cell r="G7479" t="str">
            <v>Амортизација нематеријалне имовине</v>
          </cell>
          <cell r="J7479">
            <v>0</v>
          </cell>
        </row>
        <row r="7480">
          <cell r="F7480">
            <v>441</v>
          </cell>
          <cell r="G7480" t="str">
            <v>Отплата домаћих камата</v>
          </cell>
          <cell r="J7480">
            <v>0</v>
          </cell>
        </row>
        <row r="7481">
          <cell r="F7481">
            <v>442</v>
          </cell>
          <cell r="G7481" t="str">
            <v>Отплата страних камата</v>
          </cell>
          <cell r="J7481">
            <v>0</v>
          </cell>
        </row>
        <row r="7482">
          <cell r="F7482">
            <v>443</v>
          </cell>
          <cell r="G7482" t="str">
            <v>Отплата камата по гаранцијама</v>
          </cell>
          <cell r="J7482">
            <v>0</v>
          </cell>
        </row>
        <row r="7483">
          <cell r="F7483">
            <v>444</v>
          </cell>
          <cell r="G7483" t="str">
            <v>Пратећи трошкови задуживања</v>
          </cell>
          <cell r="J7483">
            <v>0</v>
          </cell>
        </row>
        <row r="7484">
          <cell r="F7484">
            <v>4511</v>
          </cell>
          <cell r="G7484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484">
            <v>0</v>
          </cell>
        </row>
        <row r="7485">
          <cell r="F7485">
            <v>4512</v>
          </cell>
          <cell r="G7485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485">
            <v>0</v>
          </cell>
        </row>
        <row r="7486">
          <cell r="F7486">
            <v>452</v>
          </cell>
          <cell r="G7486" t="str">
            <v>Субвенције приватним финансијским институцијама</v>
          </cell>
          <cell r="J7486">
            <v>0</v>
          </cell>
        </row>
        <row r="7487">
          <cell r="F7487">
            <v>453</v>
          </cell>
          <cell r="G7487" t="str">
            <v>Субвенције јавним финансијским институцијама</v>
          </cell>
          <cell r="J7487">
            <v>0</v>
          </cell>
        </row>
        <row r="7488">
          <cell r="F7488">
            <v>454</v>
          </cell>
          <cell r="G7488" t="str">
            <v>Субвенције приватним предузећима</v>
          </cell>
          <cell r="J7488">
            <v>0</v>
          </cell>
        </row>
        <row r="7489">
          <cell r="F7489">
            <v>461</v>
          </cell>
          <cell r="G7489" t="str">
            <v>Донације страним владама</v>
          </cell>
          <cell r="J7489">
            <v>0</v>
          </cell>
        </row>
        <row r="7490">
          <cell r="F7490">
            <v>462</v>
          </cell>
          <cell r="G7490" t="str">
            <v>Донације и дотације међународним организацијама</v>
          </cell>
          <cell r="J7490">
            <v>0</v>
          </cell>
        </row>
        <row r="7491">
          <cell r="F7491">
            <v>4631</v>
          </cell>
          <cell r="G7491" t="str">
            <v>Текући трансфери осталим нивоима власти</v>
          </cell>
          <cell r="J7491">
            <v>0</v>
          </cell>
        </row>
        <row r="7492">
          <cell r="F7492">
            <v>4632</v>
          </cell>
          <cell r="G7492" t="str">
            <v>Капитални трансфери осталим нивоима власти</v>
          </cell>
          <cell r="J7492">
            <v>0</v>
          </cell>
        </row>
        <row r="7493">
          <cell r="F7493">
            <v>464</v>
          </cell>
          <cell r="G7493" t="str">
            <v>Дотације организацијама обавезног социјалног осигурања</v>
          </cell>
          <cell r="J7493">
            <v>0</v>
          </cell>
        </row>
        <row r="7494">
          <cell r="F7494">
            <v>465</v>
          </cell>
          <cell r="G7494" t="str">
            <v>Остале донације, дотације и трансфери</v>
          </cell>
          <cell r="J7494">
            <v>0</v>
          </cell>
        </row>
        <row r="7495">
          <cell r="F7495">
            <v>472</v>
          </cell>
          <cell r="G7495" t="str">
            <v>Накнаде за социјалну заштиту из буџета</v>
          </cell>
          <cell r="J7495">
            <v>0</v>
          </cell>
        </row>
        <row r="7496">
          <cell r="F7496">
            <v>481</v>
          </cell>
          <cell r="G7496" t="str">
            <v>Дотације невладиним организацијама</v>
          </cell>
          <cell r="J7496">
            <v>0</v>
          </cell>
        </row>
        <row r="7497">
          <cell r="F7497">
            <v>482</v>
          </cell>
          <cell r="G7497" t="str">
            <v>Порези, обавезне таксе, казне и пенали</v>
          </cell>
          <cell r="J7497">
            <v>0</v>
          </cell>
        </row>
        <row r="7498">
          <cell r="F7498">
            <v>483</v>
          </cell>
          <cell r="G7498" t="str">
            <v>Новчане казне и пенали по решењу судова</v>
          </cell>
          <cell r="J7498">
            <v>0</v>
          </cell>
        </row>
        <row r="7499">
          <cell r="F7499">
            <v>484</v>
          </cell>
          <cell r="G7499" t="str">
            <v>Накнада штете за повреде или штету насталу услед елементарних непогода или других природних узрока</v>
          </cell>
          <cell r="J7499">
            <v>0</v>
          </cell>
        </row>
        <row r="7500">
          <cell r="F7500">
            <v>485</v>
          </cell>
          <cell r="G7500" t="str">
            <v>Накнада штете за повреде или штету нанету од стране државних органа</v>
          </cell>
          <cell r="J7500">
            <v>0</v>
          </cell>
        </row>
        <row r="7501">
          <cell r="F7501">
            <v>489</v>
          </cell>
          <cell r="G7501" t="str">
            <v>Расходи који се финансирају из средстава за реализацију националног инвестиционог плана</v>
          </cell>
          <cell r="J7501">
            <v>0</v>
          </cell>
        </row>
        <row r="7502">
          <cell r="F7502">
            <v>494</v>
          </cell>
          <cell r="G7502" t="str">
            <v>Административни трансфери из буџета - Текући расходи</v>
          </cell>
          <cell r="J7502">
            <v>0</v>
          </cell>
        </row>
        <row r="7503">
          <cell r="F7503">
            <v>495</v>
          </cell>
          <cell r="G7503" t="str">
            <v>Административни трансфери из буџета - Издаци за нефинансијску имовину</v>
          </cell>
          <cell r="J7503">
            <v>0</v>
          </cell>
        </row>
        <row r="7504">
          <cell r="F7504">
            <v>496</v>
          </cell>
          <cell r="G7504" t="str">
            <v>Административни трансфери из буџета - Издаци за отплату главнице и набавку финансијске имовине</v>
          </cell>
          <cell r="J7504">
            <v>0</v>
          </cell>
        </row>
        <row r="7505">
          <cell r="F7505">
            <v>499</v>
          </cell>
          <cell r="G7505" t="str">
            <v>Административни трансфери из буџета - Средства резерве</v>
          </cell>
          <cell r="J7505">
            <v>0</v>
          </cell>
        </row>
        <row r="7506">
          <cell r="F7506">
            <v>511</v>
          </cell>
          <cell r="G7506" t="str">
            <v>Зграде и грађевински објекти</v>
          </cell>
          <cell r="J7506">
            <v>0</v>
          </cell>
        </row>
        <row r="7507">
          <cell r="F7507">
            <v>512</v>
          </cell>
          <cell r="G7507" t="str">
            <v>Машине и опрема</v>
          </cell>
          <cell r="J7507">
            <v>0</v>
          </cell>
        </row>
        <row r="7508">
          <cell r="F7508">
            <v>513</v>
          </cell>
          <cell r="G7508" t="str">
            <v>Остале некретнине и опрема</v>
          </cell>
          <cell r="J7508">
            <v>0</v>
          </cell>
        </row>
        <row r="7509">
          <cell r="F7509">
            <v>514</v>
          </cell>
          <cell r="G7509" t="str">
            <v>Култивисана имовина</v>
          </cell>
          <cell r="J7509">
            <v>0</v>
          </cell>
        </row>
        <row r="7510">
          <cell r="F7510">
            <v>515</v>
          </cell>
          <cell r="G7510" t="str">
            <v>Нематеријална имовина</v>
          </cell>
          <cell r="J7510">
            <v>0</v>
          </cell>
        </row>
        <row r="7511">
          <cell r="F7511">
            <v>521</v>
          </cell>
          <cell r="G7511" t="str">
            <v>Робне резерве</v>
          </cell>
          <cell r="J7511">
            <v>0</v>
          </cell>
        </row>
        <row r="7512">
          <cell r="F7512">
            <v>522</v>
          </cell>
          <cell r="G7512" t="str">
            <v>Залихе производње</v>
          </cell>
          <cell r="J7512">
            <v>0</v>
          </cell>
        </row>
        <row r="7513">
          <cell r="F7513">
            <v>523</v>
          </cell>
          <cell r="G7513" t="str">
            <v>Залихе робе за даљу продају</v>
          </cell>
          <cell r="J7513">
            <v>0</v>
          </cell>
        </row>
        <row r="7514">
          <cell r="F7514">
            <v>531</v>
          </cell>
          <cell r="G7514" t="str">
            <v>Драгоцености</v>
          </cell>
          <cell r="J7514">
            <v>0</v>
          </cell>
        </row>
        <row r="7515">
          <cell r="F7515">
            <v>541</v>
          </cell>
          <cell r="G7515" t="str">
            <v>Земљиште</v>
          </cell>
          <cell r="J7515">
            <v>0</v>
          </cell>
        </row>
        <row r="7516">
          <cell r="F7516">
            <v>542</v>
          </cell>
          <cell r="G7516" t="str">
            <v>Рудна богатства</v>
          </cell>
          <cell r="J7516">
            <v>0</v>
          </cell>
        </row>
        <row r="7517">
          <cell r="F7517">
            <v>543</v>
          </cell>
          <cell r="G7517" t="str">
            <v>Шуме и воде</v>
          </cell>
          <cell r="J7517">
            <v>0</v>
          </cell>
        </row>
        <row r="7518">
          <cell r="F7518">
            <v>551</v>
          </cell>
          <cell r="G7518" t="str">
            <v>Нефинансијска имовина која се финансира из средстава за реализацију националног инвестиционог плана</v>
          </cell>
          <cell r="J7518">
            <v>0</v>
          </cell>
        </row>
        <row r="7519">
          <cell r="F7519">
            <v>611</v>
          </cell>
          <cell r="G7519" t="str">
            <v>Отплата главнице домаћим кредиторима</v>
          </cell>
          <cell r="J7519">
            <v>0</v>
          </cell>
        </row>
        <row r="7520">
          <cell r="F7520">
            <v>620</v>
          </cell>
          <cell r="G7520" t="str">
            <v>Набавка финансијске имовине</v>
          </cell>
          <cell r="J7520">
            <v>0</v>
          </cell>
        </row>
        <row r="7521">
          <cell r="G7521" t="str">
            <v>Извори финансирања за функцију 820:</v>
          </cell>
        </row>
        <row r="7522">
          <cell r="F7522" t="str">
            <v>01</v>
          </cell>
          <cell r="G7522" t="str">
            <v>Приходи из буџета</v>
          </cell>
          <cell r="H7522">
            <v>0</v>
          </cell>
          <cell r="J7522">
            <v>0</v>
          </cell>
        </row>
        <row r="7523">
          <cell r="F7523" t="str">
            <v>02</v>
          </cell>
          <cell r="G7523" t="str">
            <v>Трансфери између корисника на истом нивоу</v>
          </cell>
          <cell r="J7523">
            <v>0</v>
          </cell>
        </row>
        <row r="7524">
          <cell r="F7524" t="str">
            <v>03</v>
          </cell>
          <cell r="G7524" t="str">
            <v>Социјални доприноси</v>
          </cell>
          <cell r="J7524">
            <v>0</v>
          </cell>
        </row>
        <row r="7525">
          <cell r="F7525" t="str">
            <v>04</v>
          </cell>
          <cell r="G7525" t="str">
            <v>Сопствени приходи буџетских корисника</v>
          </cell>
          <cell r="J7525">
            <v>0</v>
          </cell>
        </row>
        <row r="7526">
          <cell r="F7526" t="str">
            <v>05</v>
          </cell>
          <cell r="G7526" t="str">
            <v>Донације од иностраних земаља</v>
          </cell>
          <cell r="J7526">
            <v>0</v>
          </cell>
        </row>
        <row r="7527">
          <cell r="F7527" t="str">
            <v>06</v>
          </cell>
          <cell r="G7527" t="str">
            <v>Донације од међународних организација</v>
          </cell>
          <cell r="J7527">
            <v>0</v>
          </cell>
        </row>
        <row r="7528">
          <cell r="F7528" t="str">
            <v>07</v>
          </cell>
          <cell r="G7528" t="str">
            <v>Донације од осталих нивоа власти</v>
          </cell>
          <cell r="J7528">
            <v>0</v>
          </cell>
        </row>
        <row r="7529">
          <cell r="F7529" t="str">
            <v>08</v>
          </cell>
          <cell r="G7529" t="str">
            <v>Донације од невладиних организација и појединаца</v>
          </cell>
          <cell r="J7529">
            <v>0</v>
          </cell>
        </row>
        <row r="7530">
          <cell r="F7530" t="str">
            <v>09</v>
          </cell>
          <cell r="G7530" t="str">
            <v>Примања од продаје нефинансијске имовине</v>
          </cell>
          <cell r="J7530">
            <v>0</v>
          </cell>
        </row>
        <row r="7531">
          <cell r="F7531" t="str">
            <v>10</v>
          </cell>
          <cell r="G7531" t="str">
            <v>Примања од домаћих задуживања</v>
          </cell>
          <cell r="J7531">
            <v>0</v>
          </cell>
        </row>
        <row r="7532">
          <cell r="F7532" t="str">
            <v>11</v>
          </cell>
          <cell r="G7532" t="str">
            <v>Примања од иностраних задуживања</v>
          </cell>
          <cell r="J7532">
            <v>0</v>
          </cell>
        </row>
        <row r="7533">
          <cell r="F7533" t="str">
            <v>12</v>
          </cell>
          <cell r="G7533" t="str">
            <v>Примања од отплате датих кредита и продаје финансијске имовине</v>
          </cell>
          <cell r="J7533">
            <v>0</v>
          </cell>
        </row>
        <row r="7534">
          <cell r="F7534" t="str">
            <v>13</v>
          </cell>
          <cell r="G7534" t="str">
            <v>Нераспоређени вишак прихода из ранијих година</v>
          </cell>
          <cell r="J7534">
            <v>0</v>
          </cell>
        </row>
        <row r="7535">
          <cell r="F7535" t="str">
            <v>14</v>
          </cell>
          <cell r="G7535" t="str">
            <v>Неутрошена средства од приватизације из претходних година</v>
          </cell>
          <cell r="J7535">
            <v>0</v>
          </cell>
        </row>
        <row r="7536">
          <cell r="F7536" t="str">
            <v>15</v>
          </cell>
          <cell r="G7536" t="str">
            <v>Неутрошена средства донација из претходних година</v>
          </cell>
          <cell r="J7536">
            <v>0</v>
          </cell>
        </row>
        <row r="7537">
          <cell r="F7537" t="str">
            <v>16</v>
          </cell>
          <cell r="G7537" t="str">
            <v>Родитељски динар за ваннаставне активности</v>
          </cell>
          <cell r="J7537">
            <v>0</v>
          </cell>
        </row>
        <row r="7538">
          <cell r="G7538" t="str">
            <v>Функција 820:</v>
          </cell>
          <cell r="H7538">
            <v>0</v>
          </cell>
          <cell r="I7538">
            <v>0</v>
          </cell>
          <cell r="J7538">
            <v>0</v>
          </cell>
        </row>
        <row r="7539">
          <cell r="G7539" t="str">
            <v>Извори финансирања за пројекат 1201-П1:</v>
          </cell>
        </row>
        <row r="7540">
          <cell r="F7540" t="str">
            <v>01</v>
          </cell>
          <cell r="G7540" t="str">
            <v>Приходи из буџета</v>
          </cell>
          <cell r="H7540">
            <v>0</v>
          </cell>
          <cell r="J7540">
            <v>0</v>
          </cell>
        </row>
        <row r="7541">
          <cell r="F7541" t="str">
            <v>02</v>
          </cell>
          <cell r="G7541" t="str">
            <v>Трансфери између корисника на истом нивоу</v>
          </cell>
          <cell r="J7541">
            <v>0</v>
          </cell>
        </row>
        <row r="7542">
          <cell r="F7542" t="str">
            <v>03</v>
          </cell>
          <cell r="G7542" t="str">
            <v>Социјални доприноси</v>
          </cell>
          <cell r="J7542">
            <v>0</v>
          </cell>
        </row>
        <row r="7543">
          <cell r="F7543" t="str">
            <v>04</v>
          </cell>
          <cell r="G7543" t="str">
            <v>Сопствени приходи буџетских корисника</v>
          </cell>
          <cell r="J7543">
            <v>0</v>
          </cell>
        </row>
        <row r="7544">
          <cell r="F7544" t="str">
            <v>05</v>
          </cell>
          <cell r="G7544" t="str">
            <v>Донације од иностраних земаља</v>
          </cell>
          <cell r="J7544">
            <v>0</v>
          </cell>
        </row>
        <row r="7545">
          <cell r="F7545" t="str">
            <v>06</v>
          </cell>
          <cell r="G7545" t="str">
            <v>Донације од међународних организација</v>
          </cell>
          <cell r="J7545">
            <v>0</v>
          </cell>
        </row>
        <row r="7546">
          <cell r="F7546" t="str">
            <v>07</v>
          </cell>
          <cell r="G7546" t="str">
            <v>Донације од осталих нивоа власти</v>
          </cell>
          <cell r="J7546">
            <v>0</v>
          </cell>
        </row>
        <row r="7547">
          <cell r="F7547" t="str">
            <v>08</v>
          </cell>
          <cell r="G7547" t="str">
            <v>Донације од невладиних организација и појединаца</v>
          </cell>
          <cell r="J7547">
            <v>0</v>
          </cell>
        </row>
        <row r="7548">
          <cell r="F7548" t="str">
            <v>09</v>
          </cell>
          <cell r="G7548" t="str">
            <v>Примања од продаје нефинансијске имовине</v>
          </cell>
          <cell r="J7548">
            <v>0</v>
          </cell>
        </row>
        <row r="7549">
          <cell r="F7549" t="str">
            <v>10</v>
          </cell>
          <cell r="G7549" t="str">
            <v>Примања од домаћих задуживања</v>
          </cell>
          <cell r="J7549">
            <v>0</v>
          </cell>
        </row>
        <row r="7550">
          <cell r="F7550" t="str">
            <v>11</v>
          </cell>
          <cell r="G7550" t="str">
            <v>Примања од иностраних задуживања</v>
          </cell>
          <cell r="J7550">
            <v>0</v>
          </cell>
        </row>
        <row r="7551">
          <cell r="F7551" t="str">
            <v>12</v>
          </cell>
          <cell r="G7551" t="str">
            <v>Примања од отплате датих кредита и продаје финансијске имовине</v>
          </cell>
          <cell r="J7551">
            <v>0</v>
          </cell>
        </row>
        <row r="7552">
          <cell r="F7552" t="str">
            <v>13</v>
          </cell>
          <cell r="G7552" t="str">
            <v>Нераспоређени вишак прихода из ранијих година</v>
          </cell>
          <cell r="J7552">
            <v>0</v>
          </cell>
        </row>
        <row r="7553">
          <cell r="F7553" t="str">
            <v>14</v>
          </cell>
          <cell r="G7553" t="str">
            <v>Неутрошена средства од приватизације из претходних година</v>
          </cell>
          <cell r="J7553">
            <v>0</v>
          </cell>
        </row>
        <row r="7554">
          <cell r="F7554" t="str">
            <v>15</v>
          </cell>
          <cell r="G7554" t="str">
            <v>Неутрошена средства донација из претходних година</v>
          </cell>
          <cell r="J7554">
            <v>0</v>
          </cell>
        </row>
        <row r="7555">
          <cell r="F7555" t="str">
            <v>16</v>
          </cell>
          <cell r="G7555" t="str">
            <v>Родитељски динар за ваннаставне активности</v>
          </cell>
          <cell r="J7555">
            <v>0</v>
          </cell>
        </row>
        <row r="7556">
          <cell r="G7556" t="str">
            <v>Свега за пројекат 1201-П1:</v>
          </cell>
          <cell r="H7556">
            <v>0</v>
          </cell>
          <cell r="I7556">
            <v>0</v>
          </cell>
          <cell r="J7556">
            <v>0</v>
          </cell>
        </row>
        <row r="7558">
          <cell r="G7558" t="str">
            <v>Извори финансирања за Програм 13:</v>
          </cell>
        </row>
        <row r="7559">
          <cell r="F7559" t="str">
            <v>01</v>
          </cell>
          <cell r="G7559" t="str">
            <v>Приходи из буџета</v>
          </cell>
          <cell r="H7559">
            <v>0</v>
          </cell>
          <cell r="J7559">
            <v>0</v>
          </cell>
        </row>
        <row r="7560">
          <cell r="F7560" t="str">
            <v>02</v>
          </cell>
          <cell r="G7560" t="str">
            <v>Трансфери између корисника на истом нивоу</v>
          </cell>
          <cell r="J7560">
            <v>0</v>
          </cell>
        </row>
        <row r="7561">
          <cell r="F7561" t="str">
            <v>03</v>
          </cell>
          <cell r="G7561" t="str">
            <v>Социјални доприноси</v>
          </cell>
          <cell r="J7561">
            <v>0</v>
          </cell>
        </row>
        <row r="7562">
          <cell r="F7562" t="str">
            <v>04</v>
          </cell>
          <cell r="G7562" t="str">
            <v>Сопствени приходи буџетских корисника</v>
          </cell>
          <cell r="J7562">
            <v>0</v>
          </cell>
        </row>
        <row r="7563">
          <cell r="F7563" t="str">
            <v>05</v>
          </cell>
          <cell r="G7563" t="str">
            <v>Донације од иностраних земаља</v>
          </cell>
          <cell r="J7563">
            <v>0</v>
          </cell>
        </row>
        <row r="7564">
          <cell r="F7564" t="str">
            <v>06</v>
          </cell>
          <cell r="G7564" t="str">
            <v>Донације од међународних организација</v>
          </cell>
          <cell r="J7564">
            <v>0</v>
          </cell>
        </row>
        <row r="7565">
          <cell r="F7565" t="str">
            <v>07</v>
          </cell>
          <cell r="G7565" t="str">
            <v>Донације од осталих нивоа власти</v>
          </cell>
          <cell r="J7565">
            <v>0</v>
          </cell>
        </row>
        <row r="7566">
          <cell r="F7566" t="str">
            <v>08</v>
          </cell>
          <cell r="G7566" t="str">
            <v>Донације од невладиних организација и појединаца</v>
          </cell>
          <cell r="J7566">
            <v>0</v>
          </cell>
        </row>
        <row r="7567">
          <cell r="F7567" t="str">
            <v>09</v>
          </cell>
          <cell r="G7567" t="str">
            <v>Примања од продаје нефинансијске имовине</v>
          </cell>
          <cell r="J7567">
            <v>0</v>
          </cell>
        </row>
        <row r="7568">
          <cell r="F7568" t="str">
            <v>10</v>
          </cell>
          <cell r="G7568" t="str">
            <v>Примања од домаћих задуживања</v>
          </cell>
          <cell r="J7568">
            <v>0</v>
          </cell>
        </row>
        <row r="7569">
          <cell r="F7569" t="str">
            <v>11</v>
          </cell>
          <cell r="G7569" t="str">
            <v>Примања од иностраних задуживања</v>
          </cell>
          <cell r="J7569">
            <v>0</v>
          </cell>
        </row>
        <row r="7570">
          <cell r="F7570" t="str">
            <v>12</v>
          </cell>
          <cell r="G7570" t="str">
            <v>Примања од отплате датих кредита и продаје финансијске имовине</v>
          </cell>
          <cell r="J7570">
            <v>0</v>
          </cell>
        </row>
        <row r="7571">
          <cell r="F7571" t="str">
            <v>13</v>
          </cell>
          <cell r="G7571" t="str">
            <v>Нераспоређени вишак прихода из ранијих година</v>
          </cell>
          <cell r="J7571">
            <v>0</v>
          </cell>
        </row>
        <row r="7572">
          <cell r="F7572" t="str">
            <v>14</v>
          </cell>
          <cell r="G7572" t="str">
            <v>Неутрошена средства од приватизације из претходних година</v>
          </cell>
          <cell r="J7572">
            <v>0</v>
          </cell>
        </row>
        <row r="7573">
          <cell r="F7573" t="str">
            <v>15</v>
          </cell>
          <cell r="G7573" t="str">
            <v>Неутрошена средства донација из претходних година</v>
          </cell>
          <cell r="J7573">
            <v>0</v>
          </cell>
        </row>
        <row r="7574">
          <cell r="F7574" t="str">
            <v>16</v>
          </cell>
          <cell r="G7574" t="str">
            <v>Родитељски динар за ваннаставне активности</v>
          </cell>
          <cell r="J7574">
            <v>0</v>
          </cell>
        </row>
        <row r="7575">
          <cell r="G7575" t="str">
            <v>Свега за Програм 13:</v>
          </cell>
          <cell r="H7575">
            <v>0</v>
          </cell>
          <cell r="I7575">
            <v>0</v>
          </cell>
          <cell r="J7575">
            <v>0</v>
          </cell>
        </row>
        <row r="7577">
          <cell r="G7577" t="str">
            <v>Извори финансирања за Главу 8.1:</v>
          </cell>
        </row>
        <row r="7578">
          <cell r="F7578" t="str">
            <v>01</v>
          </cell>
          <cell r="G7578" t="str">
            <v>Приходи из буџета</v>
          </cell>
          <cell r="H7578">
            <v>0</v>
          </cell>
          <cell r="J7578">
            <v>0</v>
          </cell>
        </row>
        <row r="7579">
          <cell r="F7579" t="str">
            <v>02</v>
          </cell>
          <cell r="G7579" t="str">
            <v>Трансфери између корисника на истом нивоу</v>
          </cell>
          <cell r="J7579">
            <v>0</v>
          </cell>
        </row>
        <row r="7580">
          <cell r="F7580" t="str">
            <v>03</v>
          </cell>
          <cell r="G7580" t="str">
            <v>Социјални доприноси</v>
          </cell>
          <cell r="J7580">
            <v>0</v>
          </cell>
        </row>
        <row r="7581">
          <cell r="F7581" t="str">
            <v>04</v>
          </cell>
          <cell r="G7581" t="str">
            <v>Сопствени приходи буџетских корисника</v>
          </cell>
          <cell r="J7581">
            <v>0</v>
          </cell>
        </row>
        <row r="7582">
          <cell r="F7582" t="str">
            <v>05</v>
          </cell>
          <cell r="G7582" t="str">
            <v>Донације од иностраних земаља</v>
          </cell>
          <cell r="J7582">
            <v>0</v>
          </cell>
        </row>
        <row r="7583">
          <cell r="F7583" t="str">
            <v>06</v>
          </cell>
          <cell r="G7583" t="str">
            <v>Донације од међународних организација</v>
          </cell>
          <cell r="J7583">
            <v>0</v>
          </cell>
        </row>
        <row r="7584">
          <cell r="F7584" t="str">
            <v>07</v>
          </cell>
          <cell r="G7584" t="str">
            <v>Донације од осталих нивоа власти</v>
          </cell>
          <cell r="J7584">
            <v>0</v>
          </cell>
        </row>
        <row r="7585">
          <cell r="F7585" t="str">
            <v>08</v>
          </cell>
          <cell r="G7585" t="str">
            <v>Донације од невладиних организација и појединаца</v>
          </cell>
          <cell r="J7585">
            <v>0</v>
          </cell>
        </row>
        <row r="7586">
          <cell r="F7586" t="str">
            <v>09</v>
          </cell>
          <cell r="G7586" t="str">
            <v>Примања од продаје нефинансијске имовине</v>
          </cell>
          <cell r="J7586">
            <v>0</v>
          </cell>
        </row>
        <row r="7587">
          <cell r="F7587" t="str">
            <v>10</v>
          </cell>
          <cell r="G7587" t="str">
            <v>Примања од домаћих задуживања</v>
          </cell>
          <cell r="J7587">
            <v>0</v>
          </cell>
        </row>
        <row r="7588">
          <cell r="F7588" t="str">
            <v>11</v>
          </cell>
          <cell r="G7588" t="str">
            <v>Примања од иностраних задуживања</v>
          </cell>
          <cell r="J7588">
            <v>0</v>
          </cell>
        </row>
        <row r="7589">
          <cell r="F7589" t="str">
            <v>12</v>
          </cell>
          <cell r="G7589" t="str">
            <v>Примања од отплате датих кредита и продаје финансијске имовине</v>
          </cell>
          <cell r="J7589">
            <v>0</v>
          </cell>
        </row>
        <row r="7590">
          <cell r="F7590" t="str">
            <v>13</v>
          </cell>
          <cell r="G7590" t="str">
            <v>Нераспоређени вишак прихода из ранијих година</v>
          </cell>
          <cell r="J7590">
            <v>0</v>
          </cell>
        </row>
        <row r="7591">
          <cell r="F7591" t="str">
            <v>14</v>
          </cell>
          <cell r="G7591" t="str">
            <v>Неутрошена средства од приватизације из претходних година</v>
          </cell>
          <cell r="J7591">
            <v>0</v>
          </cell>
        </row>
        <row r="7592">
          <cell r="F7592" t="str">
            <v>15</v>
          </cell>
          <cell r="G7592" t="str">
            <v>Неутрошена средства донација из претходних година</v>
          </cell>
          <cell r="J7592">
            <v>0</v>
          </cell>
        </row>
        <row r="7593">
          <cell r="F7593" t="str">
            <v>16</v>
          </cell>
          <cell r="G7593" t="str">
            <v>Родитељски динар за ваннаставне активности</v>
          </cell>
          <cell r="J7593">
            <v>0</v>
          </cell>
        </row>
        <row r="7594">
          <cell r="G7594" t="str">
            <v>Свега за Главу 8.1:</v>
          </cell>
          <cell r="H7594">
            <v>0</v>
          </cell>
          <cell r="I7594">
            <v>0</v>
          </cell>
          <cell r="J7594">
            <v>0</v>
          </cell>
        </row>
        <row r="7596">
          <cell r="C7596" t="str">
            <v>820</v>
          </cell>
          <cell r="G7596" t="str">
            <v>ПОЗОРИШТЕ "БОРА СТАНКОВИЋ"</v>
          </cell>
        </row>
        <row r="7597">
          <cell r="C7597" t="str">
            <v>1201</v>
          </cell>
          <cell r="G7597" t="str">
            <v>ПРОГРАМ 13 - РАЗВОЈ КУЛТУРЕ</v>
          </cell>
        </row>
        <row r="7598">
          <cell r="C7598" t="str">
            <v>1201-0001</v>
          </cell>
          <cell r="G7598" t="str">
            <v>Функционисање локалних установа културе</v>
          </cell>
        </row>
        <row r="7599">
          <cell r="D7599">
            <v>820</v>
          </cell>
          <cell r="G7599" t="str">
            <v>Услуге културе</v>
          </cell>
        </row>
        <row r="7600">
          <cell r="F7600">
            <v>411</v>
          </cell>
          <cell r="G7600" t="str">
            <v>Плате, додаци и накнаде запослених (зараде)</v>
          </cell>
          <cell r="J7600">
            <v>0</v>
          </cell>
        </row>
        <row r="7601">
          <cell r="F7601">
            <v>412</v>
          </cell>
          <cell r="G7601" t="str">
            <v>Социјални доприноси на терет послодавца</v>
          </cell>
          <cell r="J7601">
            <v>0</v>
          </cell>
        </row>
        <row r="7602">
          <cell r="F7602">
            <v>413</v>
          </cell>
          <cell r="G7602" t="str">
            <v>Накнаде у натури</v>
          </cell>
          <cell r="J7602">
            <v>0</v>
          </cell>
        </row>
        <row r="7603">
          <cell r="F7603">
            <v>414</v>
          </cell>
          <cell r="G7603" t="str">
            <v>Социјална давања запосленима</v>
          </cell>
          <cell r="J7603">
            <v>0</v>
          </cell>
        </row>
        <row r="7604">
          <cell r="F7604">
            <v>415</v>
          </cell>
          <cell r="G7604" t="str">
            <v>Накнаде трошкова за запослене</v>
          </cell>
          <cell r="J7604">
            <v>0</v>
          </cell>
        </row>
        <row r="7605">
          <cell r="F7605">
            <v>416</v>
          </cell>
          <cell r="G7605" t="str">
            <v>Награде запосленима и остали посебни расходи</v>
          </cell>
          <cell r="J7605">
            <v>0</v>
          </cell>
        </row>
        <row r="7606">
          <cell r="F7606">
            <v>417</v>
          </cell>
          <cell r="G7606" t="str">
            <v>Посланички додатак</v>
          </cell>
          <cell r="J7606">
            <v>0</v>
          </cell>
        </row>
        <row r="7607">
          <cell r="F7607">
            <v>418</v>
          </cell>
          <cell r="G7607" t="str">
            <v>Судијски додатак.</v>
          </cell>
          <cell r="J7607">
            <v>0</v>
          </cell>
        </row>
        <row r="7608">
          <cell r="F7608">
            <v>421</v>
          </cell>
          <cell r="G7608" t="str">
            <v>Стални трошкови</v>
          </cell>
          <cell r="J7608">
            <v>0</v>
          </cell>
        </row>
        <row r="7609">
          <cell r="F7609">
            <v>422</v>
          </cell>
          <cell r="G7609" t="str">
            <v>Трошкови путовања</v>
          </cell>
          <cell r="J7609">
            <v>0</v>
          </cell>
        </row>
        <row r="7610">
          <cell r="F7610">
            <v>423</v>
          </cell>
          <cell r="G7610" t="str">
            <v>Услуге по уговору</v>
          </cell>
          <cell r="J7610">
            <v>0</v>
          </cell>
        </row>
        <row r="7611">
          <cell r="F7611">
            <v>424</v>
          </cell>
          <cell r="G7611" t="str">
            <v>Специјализоване услуге</v>
          </cell>
          <cell r="J7611">
            <v>0</v>
          </cell>
        </row>
        <row r="7612">
          <cell r="F7612">
            <v>425</v>
          </cell>
          <cell r="G7612" t="str">
            <v>Текуће поправке и одржавање</v>
          </cell>
          <cell r="J7612">
            <v>0</v>
          </cell>
        </row>
        <row r="7613">
          <cell r="F7613">
            <v>426</v>
          </cell>
          <cell r="G7613" t="str">
            <v>Материјал</v>
          </cell>
          <cell r="J7613">
            <v>0</v>
          </cell>
        </row>
        <row r="7614">
          <cell r="F7614">
            <v>431</v>
          </cell>
          <cell r="G7614" t="str">
            <v>Амортизација некретнина и опреме</v>
          </cell>
          <cell r="J7614">
            <v>0</v>
          </cell>
        </row>
        <row r="7615">
          <cell r="F7615">
            <v>432</v>
          </cell>
          <cell r="G7615" t="str">
            <v>Амортизација култивисане имовине</v>
          </cell>
          <cell r="J7615">
            <v>0</v>
          </cell>
        </row>
        <row r="7616">
          <cell r="F7616">
            <v>433</v>
          </cell>
          <cell r="G7616" t="str">
            <v>Употреба драгоцености</v>
          </cell>
          <cell r="J7616">
            <v>0</v>
          </cell>
        </row>
        <row r="7617">
          <cell r="F7617">
            <v>434</v>
          </cell>
          <cell r="G7617" t="str">
            <v>Употреба природне имовине</v>
          </cell>
          <cell r="J7617">
            <v>0</v>
          </cell>
        </row>
        <row r="7618">
          <cell r="F7618">
            <v>435</v>
          </cell>
          <cell r="G7618" t="str">
            <v>Амортизација нематеријалне имовине</v>
          </cell>
          <cell r="J7618">
            <v>0</v>
          </cell>
        </row>
        <row r="7619">
          <cell r="F7619">
            <v>441</v>
          </cell>
          <cell r="G7619" t="str">
            <v>Отплата домаћих камата</v>
          </cell>
          <cell r="J7619">
            <v>0</v>
          </cell>
        </row>
        <row r="7620">
          <cell r="F7620">
            <v>442</v>
          </cell>
          <cell r="G7620" t="str">
            <v>Отплата страних камата</v>
          </cell>
          <cell r="J7620">
            <v>0</v>
          </cell>
        </row>
        <row r="7621">
          <cell r="F7621">
            <v>443</v>
          </cell>
          <cell r="G7621" t="str">
            <v>Отплата камата по гаранцијама</v>
          </cell>
          <cell r="J7621">
            <v>0</v>
          </cell>
        </row>
        <row r="7622">
          <cell r="F7622">
            <v>444</v>
          </cell>
          <cell r="G7622" t="str">
            <v>Пратећи трошкови задуживања</v>
          </cell>
          <cell r="J7622">
            <v>0</v>
          </cell>
        </row>
        <row r="7623">
          <cell r="F7623">
            <v>4511</v>
          </cell>
          <cell r="G7623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623">
            <v>0</v>
          </cell>
        </row>
        <row r="7624">
          <cell r="F7624">
            <v>4512</v>
          </cell>
          <cell r="G7624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624">
            <v>0</v>
          </cell>
        </row>
        <row r="7625">
          <cell r="F7625">
            <v>452</v>
          </cell>
          <cell r="G7625" t="str">
            <v>Субвенције приватним финансијским институцијама</v>
          </cell>
          <cell r="J7625">
            <v>0</v>
          </cell>
        </row>
        <row r="7626">
          <cell r="F7626">
            <v>453</v>
          </cell>
          <cell r="G7626" t="str">
            <v>Субвенције јавним финансијским институцијама</v>
          </cell>
          <cell r="J7626">
            <v>0</v>
          </cell>
        </row>
        <row r="7627">
          <cell r="F7627">
            <v>454</v>
          </cell>
          <cell r="G7627" t="str">
            <v>Субвенције приватним предузећима</v>
          </cell>
          <cell r="J7627">
            <v>0</v>
          </cell>
        </row>
        <row r="7628">
          <cell r="F7628">
            <v>461</v>
          </cell>
          <cell r="G7628" t="str">
            <v>Донације страним владама</v>
          </cell>
          <cell r="J7628">
            <v>0</v>
          </cell>
        </row>
        <row r="7629">
          <cell r="F7629">
            <v>462</v>
          </cell>
          <cell r="G7629" t="str">
            <v>Донације и дотације међународним организацијама</v>
          </cell>
          <cell r="J7629">
            <v>0</v>
          </cell>
        </row>
        <row r="7630">
          <cell r="F7630">
            <v>4631</v>
          </cell>
          <cell r="G7630" t="str">
            <v>Текући трансфери осталим нивоима власти</v>
          </cell>
          <cell r="J7630">
            <v>0</v>
          </cell>
        </row>
        <row r="7631">
          <cell r="F7631">
            <v>4632</v>
          </cell>
          <cell r="G7631" t="str">
            <v>Капитални трансфери осталим нивоима власти</v>
          </cell>
          <cell r="J7631">
            <v>0</v>
          </cell>
        </row>
        <row r="7632">
          <cell r="F7632">
            <v>464</v>
          </cell>
          <cell r="G7632" t="str">
            <v>Дотације организацијама обавезног социјалног осигурања</v>
          </cell>
          <cell r="J7632">
            <v>0</v>
          </cell>
        </row>
        <row r="7633">
          <cell r="F7633">
            <v>465</v>
          </cell>
          <cell r="G7633" t="str">
            <v>Остале донације, дотације и трансфери</v>
          </cell>
          <cell r="J7633">
            <v>0</v>
          </cell>
        </row>
        <row r="7634">
          <cell r="F7634">
            <v>472</v>
          </cell>
          <cell r="G7634" t="str">
            <v>Накнаде за социјалну заштиту из буџета</v>
          </cell>
          <cell r="J7634">
            <v>0</v>
          </cell>
        </row>
        <row r="7635">
          <cell r="F7635">
            <v>481</v>
          </cell>
          <cell r="G7635" t="str">
            <v>Дотације невладиним организацијама</v>
          </cell>
          <cell r="J7635">
            <v>0</v>
          </cell>
        </row>
        <row r="7636">
          <cell r="F7636">
            <v>482</v>
          </cell>
          <cell r="G7636" t="str">
            <v>Порези, обавезне таксе, казне и пенали</v>
          </cell>
          <cell r="J7636">
            <v>0</v>
          </cell>
        </row>
        <row r="7637">
          <cell r="F7637">
            <v>483</v>
          </cell>
          <cell r="G7637" t="str">
            <v>Новчане казне и пенали по решењу судова</v>
          </cell>
          <cell r="J7637">
            <v>0</v>
          </cell>
        </row>
        <row r="7638">
          <cell r="F7638">
            <v>484</v>
          </cell>
          <cell r="G7638" t="str">
            <v>Накнада штете за повреде или штету насталу услед елементарних непогода или других природних узрока</v>
          </cell>
          <cell r="J7638">
            <v>0</v>
          </cell>
        </row>
        <row r="7639">
          <cell r="F7639">
            <v>485</v>
          </cell>
          <cell r="G7639" t="str">
            <v>Накнада штете за повреде или штету нанету од стране државних органа</v>
          </cell>
          <cell r="J7639">
            <v>0</v>
          </cell>
        </row>
        <row r="7640">
          <cell r="F7640">
            <v>489</v>
          </cell>
          <cell r="G7640" t="str">
            <v>Расходи који се финансирају из средстава за реализацију националног инвестиционог плана</v>
          </cell>
          <cell r="J7640">
            <v>0</v>
          </cell>
        </row>
        <row r="7641">
          <cell r="F7641">
            <v>494</v>
          </cell>
          <cell r="G7641" t="str">
            <v>Административни трансфери из буџета - Текући расходи</v>
          </cell>
          <cell r="J7641">
            <v>0</v>
          </cell>
        </row>
        <row r="7642">
          <cell r="F7642">
            <v>495</v>
          </cell>
          <cell r="G7642" t="str">
            <v>Административни трансфери из буџета - Издаци за нефинансијску имовину</v>
          </cell>
          <cell r="J7642">
            <v>0</v>
          </cell>
        </row>
        <row r="7643">
          <cell r="F7643">
            <v>496</v>
          </cell>
          <cell r="G7643" t="str">
            <v>Административни трансфери из буџета - Издаци за отплату главнице и набавку финансијске имовине</v>
          </cell>
          <cell r="J7643">
            <v>0</v>
          </cell>
        </row>
        <row r="7644">
          <cell r="F7644">
            <v>499</v>
          </cell>
          <cell r="G7644" t="str">
            <v>Административни трансфери из буџета - Средства резерве</v>
          </cell>
          <cell r="J7644">
            <v>0</v>
          </cell>
        </row>
        <row r="7645">
          <cell r="F7645">
            <v>511</v>
          </cell>
          <cell r="G7645" t="str">
            <v>Зграде и грађевински објекти</v>
          </cell>
          <cell r="J7645">
            <v>0</v>
          </cell>
        </row>
        <row r="7646">
          <cell r="F7646">
            <v>512</v>
          </cell>
          <cell r="G7646" t="str">
            <v>Машине и опрема</v>
          </cell>
          <cell r="J7646">
            <v>0</v>
          </cell>
        </row>
        <row r="7647">
          <cell r="F7647">
            <v>513</v>
          </cell>
          <cell r="G7647" t="str">
            <v>Остале некретнине и опрема</v>
          </cell>
          <cell r="J7647">
            <v>0</v>
          </cell>
        </row>
        <row r="7648">
          <cell r="F7648">
            <v>514</v>
          </cell>
          <cell r="G7648" t="str">
            <v>Култивисана имовина</v>
          </cell>
          <cell r="J7648">
            <v>0</v>
          </cell>
        </row>
        <row r="7649">
          <cell r="F7649">
            <v>515</v>
          </cell>
          <cell r="G7649" t="str">
            <v>Нематеријална имовина</v>
          </cell>
          <cell r="J7649">
            <v>0</v>
          </cell>
        </row>
        <row r="7650">
          <cell r="F7650">
            <v>521</v>
          </cell>
          <cell r="G7650" t="str">
            <v>Робне резерве</v>
          </cell>
          <cell r="J7650">
            <v>0</v>
          </cell>
        </row>
        <row r="7651">
          <cell r="F7651">
            <v>522</v>
          </cell>
          <cell r="G7651" t="str">
            <v>Залихе производње</v>
          </cell>
          <cell r="J7651">
            <v>0</v>
          </cell>
        </row>
        <row r="7652">
          <cell r="F7652">
            <v>523</v>
          </cell>
          <cell r="G7652" t="str">
            <v>Залихе робе за даљу продају</v>
          </cell>
          <cell r="J7652">
            <v>0</v>
          </cell>
        </row>
        <row r="7653">
          <cell r="F7653">
            <v>531</v>
          </cell>
          <cell r="G7653" t="str">
            <v>Драгоцености</v>
          </cell>
          <cell r="J7653">
            <v>0</v>
          </cell>
        </row>
        <row r="7654">
          <cell r="F7654">
            <v>541</v>
          </cell>
          <cell r="G7654" t="str">
            <v>Земљиште</v>
          </cell>
          <cell r="J7654">
            <v>0</v>
          </cell>
        </row>
        <row r="7655">
          <cell r="F7655">
            <v>542</v>
          </cell>
          <cell r="G7655" t="str">
            <v>Рудна богатства</v>
          </cell>
          <cell r="J7655">
            <v>0</v>
          </cell>
        </row>
        <row r="7656">
          <cell r="F7656">
            <v>543</v>
          </cell>
          <cell r="G7656" t="str">
            <v>Шуме и воде</v>
          </cell>
          <cell r="J7656">
            <v>0</v>
          </cell>
        </row>
        <row r="7657">
          <cell r="F7657">
            <v>551</v>
          </cell>
          <cell r="G7657" t="str">
            <v>Нефинансијска имовина која се финансира из средстава за реализацију националног инвестиционог плана</v>
          </cell>
          <cell r="J7657">
            <v>0</v>
          </cell>
        </row>
        <row r="7658">
          <cell r="F7658">
            <v>611</v>
          </cell>
          <cell r="G7658" t="str">
            <v>Отплата главнице домаћим кредиторима</v>
          </cell>
          <cell r="J7658">
            <v>0</v>
          </cell>
        </row>
        <row r="7659">
          <cell r="F7659">
            <v>620</v>
          </cell>
          <cell r="G7659" t="str">
            <v>Набавка финансијске имовине</v>
          </cell>
          <cell r="J7659">
            <v>0</v>
          </cell>
        </row>
        <row r="7660">
          <cell r="G7660" t="str">
            <v>Извори финансирања за функцију 820:</v>
          </cell>
        </row>
        <row r="7661">
          <cell r="F7661" t="str">
            <v>01</v>
          </cell>
          <cell r="G7661" t="str">
            <v>Приходи из буџета</v>
          </cell>
          <cell r="H7661">
            <v>0</v>
          </cell>
          <cell r="J7661">
            <v>0</v>
          </cell>
        </row>
        <row r="7662">
          <cell r="F7662" t="str">
            <v>02</v>
          </cell>
          <cell r="G7662" t="str">
            <v>Трансфери између корисника на истом нивоу</v>
          </cell>
          <cell r="J7662">
            <v>0</v>
          </cell>
        </row>
        <row r="7663">
          <cell r="F7663" t="str">
            <v>03</v>
          </cell>
          <cell r="G7663" t="str">
            <v>Социјални доприноси</v>
          </cell>
          <cell r="J7663">
            <v>0</v>
          </cell>
        </row>
        <row r="7664">
          <cell r="F7664" t="str">
            <v>04</v>
          </cell>
          <cell r="G7664" t="str">
            <v>Сопствени приходи буџетских корисника</v>
          </cell>
          <cell r="J7664">
            <v>0</v>
          </cell>
        </row>
        <row r="7665">
          <cell r="F7665" t="str">
            <v>05</v>
          </cell>
          <cell r="G7665" t="str">
            <v>Донације од иностраних земаља</v>
          </cell>
          <cell r="J7665">
            <v>0</v>
          </cell>
        </row>
        <row r="7666">
          <cell r="F7666" t="str">
            <v>06</v>
          </cell>
          <cell r="G7666" t="str">
            <v>Донације од међународних организација</v>
          </cell>
          <cell r="J7666">
            <v>0</v>
          </cell>
        </row>
        <row r="7667">
          <cell r="F7667" t="str">
            <v>07</v>
          </cell>
          <cell r="G7667" t="str">
            <v>Донације од осталих нивоа власти</v>
          </cell>
          <cell r="J7667">
            <v>0</v>
          </cell>
        </row>
        <row r="7668">
          <cell r="F7668" t="str">
            <v>08</v>
          </cell>
          <cell r="G7668" t="str">
            <v>Донације од невладиних организација и појединаца</v>
          </cell>
          <cell r="J7668">
            <v>0</v>
          </cell>
        </row>
        <row r="7669">
          <cell r="F7669" t="str">
            <v>09</v>
          </cell>
          <cell r="G7669" t="str">
            <v>Примања од продаје нефинансијске имовине</v>
          </cell>
          <cell r="J7669">
            <v>0</v>
          </cell>
        </row>
        <row r="7670">
          <cell r="F7670" t="str">
            <v>10</v>
          </cell>
          <cell r="G7670" t="str">
            <v>Примања од домаћих задуживања</v>
          </cell>
          <cell r="J7670">
            <v>0</v>
          </cell>
        </row>
        <row r="7671">
          <cell r="F7671" t="str">
            <v>11</v>
          </cell>
          <cell r="G7671" t="str">
            <v>Примања од иностраних задуживања</v>
          </cell>
          <cell r="J7671">
            <v>0</v>
          </cell>
        </row>
        <row r="7672">
          <cell r="F7672" t="str">
            <v>12</v>
          </cell>
          <cell r="G7672" t="str">
            <v>Примања од отплате датих кредита и продаје финансијске имовине</v>
          </cell>
          <cell r="J7672">
            <v>0</v>
          </cell>
        </row>
        <row r="7673">
          <cell r="F7673" t="str">
            <v>13</v>
          </cell>
          <cell r="G7673" t="str">
            <v>Нераспоређени вишак прихода из ранијих година</v>
          </cell>
          <cell r="J7673">
            <v>0</v>
          </cell>
        </row>
        <row r="7674">
          <cell r="F7674" t="str">
            <v>14</v>
          </cell>
          <cell r="G7674" t="str">
            <v>Неутрошена средства од приватизације из претходних година</v>
          </cell>
          <cell r="J7674">
            <v>0</v>
          </cell>
        </row>
        <row r="7675">
          <cell r="F7675" t="str">
            <v>15</v>
          </cell>
          <cell r="G7675" t="str">
            <v>Неутрошена средства донација из претходних година</v>
          </cell>
          <cell r="J7675">
            <v>0</v>
          </cell>
        </row>
        <row r="7676">
          <cell r="F7676" t="str">
            <v>16</v>
          </cell>
          <cell r="G7676" t="str">
            <v>Родитељски динар за ваннаставне активности</v>
          </cell>
          <cell r="J7676">
            <v>0</v>
          </cell>
        </row>
        <row r="7677">
          <cell r="G7677" t="str">
            <v>Функција 820:</v>
          </cell>
          <cell r="H7677">
            <v>0</v>
          </cell>
          <cell r="I7677">
            <v>0</v>
          </cell>
          <cell r="J7677">
            <v>0</v>
          </cell>
        </row>
        <row r="7678">
          <cell r="G7678" t="str">
            <v>Извори финансирања за програмску активност 1201-0001:</v>
          </cell>
        </row>
        <row r="7679">
          <cell r="F7679" t="str">
            <v>01</v>
          </cell>
          <cell r="G7679" t="str">
            <v>Приходи из буџета</v>
          </cell>
          <cell r="H7679">
            <v>0</v>
          </cell>
          <cell r="J7679">
            <v>0</v>
          </cell>
        </row>
        <row r="7680">
          <cell r="F7680" t="str">
            <v>02</v>
          </cell>
          <cell r="G7680" t="str">
            <v>Трансфери између корисника на истом нивоу</v>
          </cell>
          <cell r="J7680">
            <v>0</v>
          </cell>
        </row>
        <row r="7681">
          <cell r="F7681" t="str">
            <v>03</v>
          </cell>
          <cell r="G7681" t="str">
            <v>Социјални доприноси</v>
          </cell>
          <cell r="J7681">
            <v>0</v>
          </cell>
        </row>
        <row r="7682">
          <cell r="F7682" t="str">
            <v>04</v>
          </cell>
          <cell r="G7682" t="str">
            <v>Сопствени приходи буџетских корисника</v>
          </cell>
          <cell r="J7682">
            <v>0</v>
          </cell>
        </row>
        <row r="7683">
          <cell r="F7683" t="str">
            <v>05</v>
          </cell>
          <cell r="G7683" t="str">
            <v>Донације од иностраних земаља</v>
          </cell>
          <cell r="J7683">
            <v>0</v>
          </cell>
        </row>
        <row r="7684">
          <cell r="F7684" t="str">
            <v>06</v>
          </cell>
          <cell r="G7684" t="str">
            <v>Донације од међународних организација</v>
          </cell>
          <cell r="J7684">
            <v>0</v>
          </cell>
        </row>
        <row r="7685">
          <cell r="F7685" t="str">
            <v>07</v>
          </cell>
          <cell r="G7685" t="str">
            <v>Донације од осталих нивоа власти</v>
          </cell>
          <cell r="J7685">
            <v>0</v>
          </cell>
        </row>
        <row r="7686">
          <cell r="F7686" t="str">
            <v>08</v>
          </cell>
          <cell r="G7686" t="str">
            <v>Донације од невладиних организација и појединаца</v>
          </cell>
          <cell r="J7686">
            <v>0</v>
          </cell>
        </row>
        <row r="7687">
          <cell r="F7687" t="str">
            <v>09</v>
          </cell>
          <cell r="G7687" t="str">
            <v>Примања од продаје нефинансијске имовине</v>
          </cell>
          <cell r="J7687">
            <v>0</v>
          </cell>
        </row>
        <row r="7688">
          <cell r="F7688" t="str">
            <v>10</v>
          </cell>
          <cell r="G7688" t="str">
            <v>Примања од домаћих задуживања</v>
          </cell>
          <cell r="J7688">
            <v>0</v>
          </cell>
        </row>
        <row r="7689">
          <cell r="F7689" t="str">
            <v>11</v>
          </cell>
          <cell r="G7689" t="str">
            <v>Примања од иностраних задуживања</v>
          </cell>
          <cell r="J7689">
            <v>0</v>
          </cell>
        </row>
        <row r="7690">
          <cell r="F7690" t="str">
            <v>12</v>
          </cell>
          <cell r="G7690" t="str">
            <v>Примања од отплате датих кредита и продаје финансијске имовине</v>
          </cell>
          <cell r="J7690">
            <v>0</v>
          </cell>
        </row>
        <row r="7691">
          <cell r="F7691" t="str">
            <v>13</v>
          </cell>
          <cell r="G7691" t="str">
            <v>Нераспоређени вишак прихода из ранијих година</v>
          </cell>
          <cell r="J7691">
            <v>0</v>
          </cell>
        </row>
        <row r="7692">
          <cell r="F7692" t="str">
            <v>14</v>
          </cell>
          <cell r="G7692" t="str">
            <v>Неутрошена средства од приватизације из претходних година</v>
          </cell>
          <cell r="J7692">
            <v>0</v>
          </cell>
        </row>
        <row r="7693">
          <cell r="F7693" t="str">
            <v>15</v>
          </cell>
          <cell r="G7693" t="str">
            <v>Неутрошена средства донација из претходних година</v>
          </cell>
          <cell r="J7693">
            <v>0</v>
          </cell>
        </row>
        <row r="7694">
          <cell r="F7694" t="str">
            <v>16</v>
          </cell>
          <cell r="G7694" t="str">
            <v>Родитељски динар за ваннаставне активности</v>
          </cell>
          <cell r="J7694">
            <v>0</v>
          </cell>
        </row>
        <row r="7695">
          <cell r="G7695" t="str">
            <v>Свега за програмску активност 1201-0001:</v>
          </cell>
          <cell r="H7695">
            <v>0</v>
          </cell>
          <cell r="I7695">
            <v>0</v>
          </cell>
          <cell r="J7695">
            <v>0</v>
          </cell>
        </row>
        <row r="7697">
          <cell r="C7697" t="str">
            <v>1201-П2</v>
          </cell>
          <cell r="G7697" t="str">
            <v>Изградња и опремање зграде Позоришта</v>
          </cell>
        </row>
        <row r="7698">
          <cell r="D7698">
            <v>820</v>
          </cell>
          <cell r="G7698" t="str">
            <v>Услуге културе</v>
          </cell>
        </row>
        <row r="7699">
          <cell r="F7699">
            <v>411</v>
          </cell>
          <cell r="G7699" t="str">
            <v>Плате, додаци и накнаде запослених (зараде)</v>
          </cell>
          <cell r="J7699">
            <v>0</v>
          </cell>
        </row>
        <row r="7700">
          <cell r="F7700">
            <v>412</v>
          </cell>
          <cell r="G7700" t="str">
            <v>Социјални доприноси на терет послодавца</v>
          </cell>
          <cell r="J7700">
            <v>0</v>
          </cell>
        </row>
        <row r="7701">
          <cell r="F7701">
            <v>413</v>
          </cell>
          <cell r="G7701" t="str">
            <v>Накнаде у натури</v>
          </cell>
          <cell r="J7701">
            <v>0</v>
          </cell>
        </row>
        <row r="7702">
          <cell r="F7702">
            <v>414</v>
          </cell>
          <cell r="G7702" t="str">
            <v>Социјална давања запосленима</v>
          </cell>
          <cell r="J7702">
            <v>0</v>
          </cell>
        </row>
        <row r="7703">
          <cell r="F7703">
            <v>415</v>
          </cell>
          <cell r="G7703" t="str">
            <v>Накнаде трошкова за запослене</v>
          </cell>
          <cell r="J7703">
            <v>0</v>
          </cell>
        </row>
        <row r="7704">
          <cell r="F7704">
            <v>416</v>
          </cell>
          <cell r="G7704" t="str">
            <v>Награде запосленима и остали посебни расходи</v>
          </cell>
          <cell r="J7704">
            <v>0</v>
          </cell>
        </row>
        <row r="7705">
          <cell r="F7705">
            <v>417</v>
          </cell>
          <cell r="G7705" t="str">
            <v>Посланички додатак</v>
          </cell>
          <cell r="J7705">
            <v>0</v>
          </cell>
        </row>
        <row r="7706">
          <cell r="F7706">
            <v>418</v>
          </cell>
          <cell r="G7706" t="str">
            <v>Судијски додатак.</v>
          </cell>
          <cell r="J7706">
            <v>0</v>
          </cell>
        </row>
        <row r="7707">
          <cell r="F7707">
            <v>421</v>
          </cell>
          <cell r="G7707" t="str">
            <v>Стални трошкови</v>
          </cell>
          <cell r="J7707">
            <v>0</v>
          </cell>
        </row>
        <row r="7708">
          <cell r="F7708">
            <v>422</v>
          </cell>
          <cell r="G7708" t="str">
            <v>Трошкови путовања</v>
          </cell>
          <cell r="J7708">
            <v>0</v>
          </cell>
        </row>
        <row r="7709">
          <cell r="F7709">
            <v>423</v>
          </cell>
          <cell r="G7709" t="str">
            <v>Услуге по уговору</v>
          </cell>
          <cell r="J7709">
            <v>0</v>
          </cell>
        </row>
        <row r="7710">
          <cell r="F7710">
            <v>424</v>
          </cell>
          <cell r="G7710" t="str">
            <v>Специјализоване услуге</v>
          </cell>
          <cell r="J7710">
            <v>0</v>
          </cell>
        </row>
        <row r="7711">
          <cell r="F7711">
            <v>425</v>
          </cell>
          <cell r="G7711" t="str">
            <v>Текуће поправке и одржавање</v>
          </cell>
          <cell r="J7711">
            <v>0</v>
          </cell>
        </row>
        <row r="7712">
          <cell r="F7712">
            <v>426</v>
          </cell>
          <cell r="G7712" t="str">
            <v>Материјал</v>
          </cell>
          <cell r="J7712">
            <v>0</v>
          </cell>
        </row>
        <row r="7713">
          <cell r="F7713">
            <v>431</v>
          </cell>
          <cell r="G7713" t="str">
            <v>Амортизација некретнина и опреме</v>
          </cell>
          <cell r="J7713">
            <v>0</v>
          </cell>
        </row>
        <row r="7714">
          <cell r="F7714">
            <v>432</v>
          </cell>
          <cell r="G7714" t="str">
            <v>Амортизација култивисане имовине</v>
          </cell>
          <cell r="J7714">
            <v>0</v>
          </cell>
        </row>
        <row r="7715">
          <cell r="F7715">
            <v>433</v>
          </cell>
          <cell r="G7715" t="str">
            <v>Употреба драгоцености</v>
          </cell>
          <cell r="J7715">
            <v>0</v>
          </cell>
        </row>
        <row r="7716">
          <cell r="F7716">
            <v>434</v>
          </cell>
          <cell r="G7716" t="str">
            <v>Употреба природне имовине</v>
          </cell>
          <cell r="J7716">
            <v>0</v>
          </cell>
        </row>
        <row r="7717">
          <cell r="F7717">
            <v>435</v>
          </cell>
          <cell r="G7717" t="str">
            <v>Амортизација нематеријалне имовине</v>
          </cell>
          <cell r="J7717">
            <v>0</v>
          </cell>
        </row>
        <row r="7718">
          <cell r="F7718">
            <v>441</v>
          </cell>
          <cell r="G7718" t="str">
            <v>Отплата домаћих камата</v>
          </cell>
          <cell r="J7718">
            <v>0</v>
          </cell>
        </row>
        <row r="7719">
          <cell r="F7719">
            <v>442</v>
          </cell>
          <cell r="G7719" t="str">
            <v>Отплата страних камата</v>
          </cell>
          <cell r="J7719">
            <v>0</v>
          </cell>
        </row>
        <row r="7720">
          <cell r="F7720">
            <v>443</v>
          </cell>
          <cell r="G7720" t="str">
            <v>Отплата камата по гаранцијама</v>
          </cell>
          <cell r="J7720">
            <v>0</v>
          </cell>
        </row>
        <row r="7721">
          <cell r="F7721">
            <v>444</v>
          </cell>
          <cell r="G7721" t="str">
            <v>Пратећи трошкови задуживања</v>
          </cell>
          <cell r="J7721">
            <v>0</v>
          </cell>
        </row>
        <row r="7722">
          <cell r="F7722">
            <v>4511</v>
          </cell>
          <cell r="G7722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722">
            <v>0</v>
          </cell>
        </row>
        <row r="7723">
          <cell r="F7723">
            <v>4512</v>
          </cell>
          <cell r="G7723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723">
            <v>0</v>
          </cell>
        </row>
        <row r="7724">
          <cell r="F7724">
            <v>452</v>
          </cell>
          <cell r="G7724" t="str">
            <v>Субвенције приватним финансијским институцијама</v>
          </cell>
          <cell r="J7724">
            <v>0</v>
          </cell>
        </row>
        <row r="7725">
          <cell r="F7725">
            <v>453</v>
          </cell>
          <cell r="G7725" t="str">
            <v>Субвенције јавним финансијским институцијама</v>
          </cell>
          <cell r="J7725">
            <v>0</v>
          </cell>
        </row>
        <row r="7726">
          <cell r="F7726">
            <v>454</v>
          </cell>
          <cell r="G7726" t="str">
            <v>Субвенције приватним предузећима</v>
          </cell>
          <cell r="J7726">
            <v>0</v>
          </cell>
        </row>
        <row r="7727">
          <cell r="F7727">
            <v>461</v>
          </cell>
          <cell r="G7727" t="str">
            <v>Донације страним владама</v>
          </cell>
          <cell r="J7727">
            <v>0</v>
          </cell>
        </row>
        <row r="7728">
          <cell r="F7728">
            <v>462</v>
          </cell>
          <cell r="G7728" t="str">
            <v>Донације и дотације међународним организацијама</v>
          </cell>
          <cell r="J7728">
            <v>0</v>
          </cell>
        </row>
        <row r="7729">
          <cell r="F7729">
            <v>4631</v>
          </cell>
          <cell r="G7729" t="str">
            <v>Текући трансфери осталим нивоима власти</v>
          </cell>
          <cell r="J7729">
            <v>0</v>
          </cell>
        </row>
        <row r="7730">
          <cell r="F7730">
            <v>4632</v>
          </cell>
          <cell r="G7730" t="str">
            <v>Капитални трансфери осталим нивоима власти</v>
          </cell>
          <cell r="J7730">
            <v>0</v>
          </cell>
        </row>
        <row r="7731">
          <cell r="F7731">
            <v>464</v>
          </cell>
          <cell r="G7731" t="str">
            <v>Дотације организацијама обавезног социјалног осигурања</v>
          </cell>
          <cell r="J7731">
            <v>0</v>
          </cell>
        </row>
        <row r="7732">
          <cell r="F7732">
            <v>465</v>
          </cell>
          <cell r="G7732" t="str">
            <v>Остале донације, дотације и трансфери</v>
          </cell>
          <cell r="J7732">
            <v>0</v>
          </cell>
        </row>
        <row r="7733">
          <cell r="F7733">
            <v>472</v>
          </cell>
          <cell r="G7733" t="str">
            <v>Накнаде за социјалну заштиту из буџета</v>
          </cell>
          <cell r="J7733">
            <v>0</v>
          </cell>
        </row>
        <row r="7734">
          <cell r="F7734">
            <v>481</v>
          </cell>
          <cell r="G7734" t="str">
            <v>Дотације невладиним организацијама</v>
          </cell>
          <cell r="J7734">
            <v>0</v>
          </cell>
        </row>
        <row r="7735">
          <cell r="F7735">
            <v>482</v>
          </cell>
          <cell r="G7735" t="str">
            <v>Порези, обавезне таксе, казне и пенали</v>
          </cell>
          <cell r="J7735">
            <v>0</v>
          </cell>
        </row>
        <row r="7736">
          <cell r="F7736">
            <v>483</v>
          </cell>
          <cell r="G7736" t="str">
            <v>Новчане казне и пенали по решењу судова</v>
          </cell>
          <cell r="J7736">
            <v>0</v>
          </cell>
        </row>
        <row r="7737">
          <cell r="F7737">
            <v>484</v>
          </cell>
          <cell r="G7737" t="str">
            <v>Накнада штете за повреде или штету насталу услед елементарних непогода или других природних узрока</v>
          </cell>
          <cell r="J7737">
            <v>0</v>
          </cell>
        </row>
        <row r="7738">
          <cell r="F7738">
            <v>485</v>
          </cell>
          <cell r="G7738" t="str">
            <v>Накнада штете за повреде или штету нанету од стране државних органа</v>
          </cell>
          <cell r="J7738">
            <v>0</v>
          </cell>
        </row>
        <row r="7739">
          <cell r="F7739">
            <v>489</v>
          </cell>
          <cell r="G7739" t="str">
            <v>Расходи који се финансирају из средстава за реализацију националног инвестиционог плана</v>
          </cell>
          <cell r="J7739">
            <v>0</v>
          </cell>
        </row>
        <row r="7740">
          <cell r="F7740">
            <v>494</v>
          </cell>
          <cell r="G7740" t="str">
            <v>Административни трансфери из буџета - Текући расходи</v>
          </cell>
          <cell r="J7740">
            <v>0</v>
          </cell>
        </row>
        <row r="7741">
          <cell r="F7741">
            <v>495</v>
          </cell>
          <cell r="G7741" t="str">
            <v>Административни трансфери из буџета - Издаци за нефинансијску имовину</v>
          </cell>
          <cell r="J7741">
            <v>0</v>
          </cell>
        </row>
        <row r="7742">
          <cell r="F7742">
            <v>496</v>
          </cell>
          <cell r="G7742" t="str">
            <v>Административни трансфери из буџета - Издаци за отплату главнице и набавку финансијске имовине</v>
          </cell>
          <cell r="J7742">
            <v>0</v>
          </cell>
        </row>
        <row r="7743">
          <cell r="F7743">
            <v>499</v>
          </cell>
          <cell r="G7743" t="str">
            <v>Административни трансфери из буџета - Средства резерве</v>
          </cell>
          <cell r="J7743">
            <v>0</v>
          </cell>
        </row>
        <row r="7744">
          <cell r="F7744">
            <v>511</v>
          </cell>
          <cell r="G7744" t="str">
            <v>Зграде и грађевински објекти</v>
          </cell>
          <cell r="J7744">
            <v>0</v>
          </cell>
        </row>
        <row r="7745">
          <cell r="F7745">
            <v>512</v>
          </cell>
          <cell r="G7745" t="str">
            <v>Машине и опрема</v>
          </cell>
          <cell r="J7745">
            <v>0</v>
          </cell>
        </row>
        <row r="7746">
          <cell r="F7746">
            <v>513</v>
          </cell>
          <cell r="G7746" t="str">
            <v>Остале некретнине и опрема</v>
          </cell>
          <cell r="J7746">
            <v>0</v>
          </cell>
        </row>
        <row r="7747">
          <cell r="F7747">
            <v>514</v>
          </cell>
          <cell r="G7747" t="str">
            <v>Култивисана имовина</v>
          </cell>
          <cell r="J7747">
            <v>0</v>
          </cell>
        </row>
        <row r="7748">
          <cell r="F7748">
            <v>515</v>
          </cell>
          <cell r="G7748" t="str">
            <v>Нематеријална имовина</v>
          </cell>
          <cell r="J7748">
            <v>0</v>
          </cell>
        </row>
        <row r="7749">
          <cell r="F7749">
            <v>521</v>
          </cell>
          <cell r="G7749" t="str">
            <v>Робне резерве</v>
          </cell>
          <cell r="J7749">
            <v>0</v>
          </cell>
        </row>
        <row r="7750">
          <cell r="F7750">
            <v>522</v>
          </cell>
          <cell r="G7750" t="str">
            <v>Залихе производње</v>
          </cell>
          <cell r="J7750">
            <v>0</v>
          </cell>
        </row>
        <row r="7751">
          <cell r="F7751">
            <v>523</v>
          </cell>
          <cell r="G7751" t="str">
            <v>Залихе робе за даљу продају</v>
          </cell>
          <cell r="J7751">
            <v>0</v>
          </cell>
        </row>
        <row r="7752">
          <cell r="F7752">
            <v>531</v>
          </cell>
          <cell r="G7752" t="str">
            <v>Драгоцености</v>
          </cell>
          <cell r="J7752">
            <v>0</v>
          </cell>
        </row>
        <row r="7753">
          <cell r="F7753">
            <v>541</v>
          </cell>
          <cell r="G7753" t="str">
            <v>Земљиште</v>
          </cell>
          <cell r="J7753">
            <v>0</v>
          </cell>
        </row>
        <row r="7754">
          <cell r="F7754">
            <v>542</v>
          </cell>
          <cell r="G7754" t="str">
            <v>Рудна богатства</v>
          </cell>
          <cell r="J7754">
            <v>0</v>
          </cell>
        </row>
        <row r="7755">
          <cell r="F7755">
            <v>543</v>
          </cell>
          <cell r="G7755" t="str">
            <v>Шуме и воде</v>
          </cell>
          <cell r="J7755">
            <v>0</v>
          </cell>
        </row>
        <row r="7756">
          <cell r="F7756">
            <v>551</v>
          </cell>
          <cell r="G7756" t="str">
            <v>Нефинансијска имовина која се финансира из средстава за реализацију националног инвестиционог плана</v>
          </cell>
          <cell r="J7756">
            <v>0</v>
          </cell>
        </row>
        <row r="7757">
          <cell r="F7757">
            <v>611</v>
          </cell>
          <cell r="G7757" t="str">
            <v>Отплата главнице домаћим кредиторима</v>
          </cell>
          <cell r="J7757">
            <v>0</v>
          </cell>
        </row>
        <row r="7758">
          <cell r="F7758">
            <v>620</v>
          </cell>
          <cell r="G7758" t="str">
            <v>Набавка финансијске имовине</v>
          </cell>
          <cell r="J7758">
            <v>0</v>
          </cell>
        </row>
        <row r="7759">
          <cell r="G7759" t="str">
            <v>Извори финансирања за функцију 820:</v>
          </cell>
        </row>
        <row r="7760">
          <cell r="F7760" t="str">
            <v>01</v>
          </cell>
          <cell r="G7760" t="str">
            <v>Приходи из буџета</v>
          </cell>
          <cell r="H7760">
            <v>0</v>
          </cell>
          <cell r="J7760">
            <v>0</v>
          </cell>
        </row>
        <row r="7761">
          <cell r="F7761" t="str">
            <v>02</v>
          </cell>
          <cell r="G7761" t="str">
            <v>Трансфери између корисника на истом нивоу</v>
          </cell>
          <cell r="J7761">
            <v>0</v>
          </cell>
        </row>
        <row r="7762">
          <cell r="F7762" t="str">
            <v>03</v>
          </cell>
          <cell r="G7762" t="str">
            <v>Социјални доприноси</v>
          </cell>
          <cell r="J7762">
            <v>0</v>
          </cell>
        </row>
        <row r="7763">
          <cell r="F7763" t="str">
            <v>04</v>
          </cell>
          <cell r="G7763" t="str">
            <v>Сопствени приходи буџетских корисника</v>
          </cell>
          <cell r="J7763">
            <v>0</v>
          </cell>
        </row>
        <row r="7764">
          <cell r="F7764" t="str">
            <v>05</v>
          </cell>
          <cell r="G7764" t="str">
            <v>Донације од иностраних земаља</v>
          </cell>
          <cell r="J7764">
            <v>0</v>
          </cell>
        </row>
        <row r="7765">
          <cell r="F7765" t="str">
            <v>06</v>
          </cell>
          <cell r="G7765" t="str">
            <v>Донације од међународних организација</v>
          </cell>
          <cell r="J7765">
            <v>0</v>
          </cell>
        </row>
        <row r="7766">
          <cell r="F7766" t="str">
            <v>07</v>
          </cell>
          <cell r="G7766" t="str">
            <v>Донације од осталих нивоа власти</v>
          </cell>
          <cell r="J7766">
            <v>0</v>
          </cell>
        </row>
        <row r="7767">
          <cell r="F7767" t="str">
            <v>08</v>
          </cell>
          <cell r="G7767" t="str">
            <v>Донације од невладиних организација и појединаца</v>
          </cell>
          <cell r="J7767">
            <v>0</v>
          </cell>
        </row>
        <row r="7768">
          <cell r="F7768" t="str">
            <v>09</v>
          </cell>
          <cell r="G7768" t="str">
            <v>Примања од продаје нефинансијске имовине</v>
          </cell>
          <cell r="J7768">
            <v>0</v>
          </cell>
        </row>
        <row r="7769">
          <cell r="F7769" t="str">
            <v>10</v>
          </cell>
          <cell r="G7769" t="str">
            <v>Примања од домаћих задуживања</v>
          </cell>
          <cell r="J7769">
            <v>0</v>
          </cell>
        </row>
        <row r="7770">
          <cell r="F7770" t="str">
            <v>11</v>
          </cell>
          <cell r="G7770" t="str">
            <v>Примања од иностраних задуживања</v>
          </cell>
          <cell r="J7770">
            <v>0</v>
          </cell>
        </row>
        <row r="7771">
          <cell r="F7771" t="str">
            <v>12</v>
          </cell>
          <cell r="G7771" t="str">
            <v>Примања од отплате датих кредита и продаје финансијске имовине</v>
          </cell>
          <cell r="J7771">
            <v>0</v>
          </cell>
        </row>
        <row r="7772">
          <cell r="F7772" t="str">
            <v>13</v>
          </cell>
          <cell r="G7772" t="str">
            <v>Нераспоређени вишак прихода из ранијих година</v>
          </cell>
          <cell r="J7772">
            <v>0</v>
          </cell>
        </row>
        <row r="7773">
          <cell r="F7773" t="str">
            <v>14</v>
          </cell>
          <cell r="G7773" t="str">
            <v>Неутрошена средства од приватизације из претходних година</v>
          </cell>
          <cell r="J7773">
            <v>0</v>
          </cell>
        </row>
        <row r="7774">
          <cell r="F7774" t="str">
            <v>15</v>
          </cell>
          <cell r="G7774" t="str">
            <v>Неутрошена средства донација из претходних година</v>
          </cell>
          <cell r="J7774">
            <v>0</v>
          </cell>
        </row>
        <row r="7775">
          <cell r="F7775" t="str">
            <v>16</v>
          </cell>
          <cell r="G7775" t="str">
            <v>Родитељски динар за ваннаставне активности</v>
          </cell>
          <cell r="J7775">
            <v>0</v>
          </cell>
        </row>
        <row r="7776">
          <cell r="G7776" t="str">
            <v>Функција 820:</v>
          </cell>
          <cell r="H7776">
            <v>0</v>
          </cell>
          <cell r="I7776">
            <v>0</v>
          </cell>
          <cell r="J7776">
            <v>0</v>
          </cell>
        </row>
        <row r="7777">
          <cell r="G7777" t="str">
            <v>Извори финансирања за пројекат 1201-П2:</v>
          </cell>
        </row>
        <row r="7778">
          <cell r="F7778" t="str">
            <v>01</v>
          </cell>
          <cell r="G7778" t="str">
            <v>Приходи из буџета</v>
          </cell>
          <cell r="H7778">
            <v>0</v>
          </cell>
          <cell r="J7778">
            <v>0</v>
          </cell>
        </row>
        <row r="7779">
          <cell r="F7779" t="str">
            <v>02</v>
          </cell>
          <cell r="G7779" t="str">
            <v>Трансфери између корисника на истом нивоу</v>
          </cell>
          <cell r="J7779">
            <v>0</v>
          </cell>
        </row>
        <row r="7780">
          <cell r="F7780" t="str">
            <v>03</v>
          </cell>
          <cell r="G7780" t="str">
            <v>Социјални доприноси</v>
          </cell>
          <cell r="J7780">
            <v>0</v>
          </cell>
        </row>
        <row r="7781">
          <cell r="F7781" t="str">
            <v>04</v>
          </cell>
          <cell r="G7781" t="str">
            <v>Сопствени приходи буџетских корисника</v>
          </cell>
          <cell r="J7781">
            <v>0</v>
          </cell>
        </row>
        <row r="7782">
          <cell r="F7782" t="str">
            <v>05</v>
          </cell>
          <cell r="G7782" t="str">
            <v>Донације од иностраних земаља</v>
          </cell>
          <cell r="J7782">
            <v>0</v>
          </cell>
        </row>
        <row r="7783">
          <cell r="F7783" t="str">
            <v>06</v>
          </cell>
          <cell r="G7783" t="str">
            <v>Донације од међународних организација</v>
          </cell>
          <cell r="J7783">
            <v>0</v>
          </cell>
        </row>
        <row r="7784">
          <cell r="F7784" t="str">
            <v>07</v>
          </cell>
          <cell r="G7784" t="str">
            <v>Донације од осталих нивоа власти</v>
          </cell>
          <cell r="J7784">
            <v>0</v>
          </cell>
        </row>
        <row r="7785">
          <cell r="F7785" t="str">
            <v>08</v>
          </cell>
          <cell r="G7785" t="str">
            <v>Донације од невладиних организација и појединаца</v>
          </cell>
          <cell r="J7785">
            <v>0</v>
          </cell>
        </row>
        <row r="7786">
          <cell r="F7786" t="str">
            <v>09</v>
          </cell>
          <cell r="G7786" t="str">
            <v>Примања од продаје нефинансијске имовине</v>
          </cell>
          <cell r="J7786">
            <v>0</v>
          </cell>
        </row>
        <row r="7787">
          <cell r="F7787" t="str">
            <v>10</v>
          </cell>
          <cell r="G7787" t="str">
            <v>Примања од домаћих задуживања</v>
          </cell>
          <cell r="J7787">
            <v>0</v>
          </cell>
        </row>
        <row r="7788">
          <cell r="F7788" t="str">
            <v>11</v>
          </cell>
          <cell r="G7788" t="str">
            <v>Примања од иностраних задуживања</v>
          </cell>
          <cell r="J7788">
            <v>0</v>
          </cell>
        </row>
        <row r="7789">
          <cell r="F7789" t="str">
            <v>12</v>
          </cell>
          <cell r="G7789" t="str">
            <v>Примања од отплате датих кредита и продаје финансијске имовине</v>
          </cell>
          <cell r="J7789">
            <v>0</v>
          </cell>
        </row>
        <row r="7790">
          <cell r="F7790" t="str">
            <v>13</v>
          </cell>
          <cell r="G7790" t="str">
            <v>Нераспоређени вишак прихода из ранијих година</v>
          </cell>
          <cell r="J7790">
            <v>0</v>
          </cell>
        </row>
        <row r="7791">
          <cell r="F7791" t="str">
            <v>14</v>
          </cell>
          <cell r="G7791" t="str">
            <v>Неутрошена средства од приватизације из претходних година</v>
          </cell>
          <cell r="J7791">
            <v>0</v>
          </cell>
        </row>
        <row r="7792">
          <cell r="F7792" t="str">
            <v>15</v>
          </cell>
          <cell r="G7792" t="str">
            <v>Неутрошена средства донација из претходних година</v>
          </cell>
          <cell r="J7792">
            <v>0</v>
          </cell>
        </row>
        <row r="7793">
          <cell r="F7793" t="str">
            <v>16</v>
          </cell>
          <cell r="G7793" t="str">
            <v>Родитељски динар за ваннаставне активности</v>
          </cell>
          <cell r="J7793">
            <v>0</v>
          </cell>
        </row>
        <row r="7794">
          <cell r="G7794" t="str">
            <v>Свега за пројекат 1201-П2:</v>
          </cell>
          <cell r="H7794">
            <v>0</v>
          </cell>
          <cell r="I7794">
            <v>0</v>
          </cell>
          <cell r="J7794">
            <v>0</v>
          </cell>
        </row>
        <row r="7796">
          <cell r="G7796" t="str">
            <v>Извори финансирања за Програм 13:</v>
          </cell>
        </row>
        <row r="7797">
          <cell r="F7797" t="str">
            <v>01</v>
          </cell>
          <cell r="G7797" t="str">
            <v>Приходи из буџета</v>
          </cell>
          <cell r="H7797">
            <v>0</v>
          </cell>
          <cell r="J7797">
            <v>0</v>
          </cell>
        </row>
        <row r="7798">
          <cell r="F7798" t="str">
            <v>02</v>
          </cell>
          <cell r="G7798" t="str">
            <v>Трансфери између корисника на истом нивоу</v>
          </cell>
          <cell r="J7798">
            <v>0</v>
          </cell>
        </row>
        <row r="7799">
          <cell r="F7799" t="str">
            <v>03</v>
          </cell>
          <cell r="G7799" t="str">
            <v>Социјални доприноси</v>
          </cell>
          <cell r="J7799">
            <v>0</v>
          </cell>
        </row>
        <row r="7800">
          <cell r="F7800" t="str">
            <v>04</v>
          </cell>
          <cell r="G7800" t="str">
            <v>Сопствени приходи буџетских корисника</v>
          </cell>
          <cell r="J7800">
            <v>0</v>
          </cell>
        </row>
        <row r="7801">
          <cell r="F7801" t="str">
            <v>05</v>
          </cell>
          <cell r="G7801" t="str">
            <v>Донације од иностраних земаља</v>
          </cell>
          <cell r="J7801">
            <v>0</v>
          </cell>
        </row>
        <row r="7802">
          <cell r="F7802" t="str">
            <v>06</v>
          </cell>
          <cell r="G7802" t="str">
            <v>Донације од међународних организација</v>
          </cell>
          <cell r="J7802">
            <v>0</v>
          </cell>
        </row>
        <row r="7803">
          <cell r="F7803" t="str">
            <v>07</v>
          </cell>
          <cell r="G7803" t="str">
            <v>Донације од осталих нивоа власти</v>
          </cell>
          <cell r="J7803">
            <v>0</v>
          </cell>
        </row>
        <row r="7804">
          <cell r="F7804" t="str">
            <v>08</v>
          </cell>
          <cell r="G7804" t="str">
            <v>Донације од невладиних организација и појединаца</v>
          </cell>
          <cell r="J7804">
            <v>0</v>
          </cell>
        </row>
        <row r="7805">
          <cell r="F7805" t="str">
            <v>09</v>
          </cell>
          <cell r="G7805" t="str">
            <v>Примања од продаје нефинансијске имовине</v>
          </cell>
          <cell r="J7805">
            <v>0</v>
          </cell>
        </row>
        <row r="7806">
          <cell r="F7806" t="str">
            <v>10</v>
          </cell>
          <cell r="G7806" t="str">
            <v>Примања од домаћих задуживања</v>
          </cell>
          <cell r="J7806">
            <v>0</v>
          </cell>
        </row>
        <row r="7807">
          <cell r="F7807" t="str">
            <v>11</v>
          </cell>
          <cell r="G7807" t="str">
            <v>Примања од иностраних задуживања</v>
          </cell>
          <cell r="J7807">
            <v>0</v>
          </cell>
        </row>
        <row r="7808">
          <cell r="F7808" t="str">
            <v>12</v>
          </cell>
          <cell r="G7808" t="str">
            <v>Примања од отплате датих кредита и продаје финансијске имовине</v>
          </cell>
          <cell r="J7808">
            <v>0</v>
          </cell>
        </row>
        <row r="7809">
          <cell r="F7809" t="str">
            <v>13</v>
          </cell>
          <cell r="G7809" t="str">
            <v>Нераспоређени вишак прихода из ранијих година</v>
          </cell>
          <cell r="J7809">
            <v>0</v>
          </cell>
        </row>
        <row r="7810">
          <cell r="F7810" t="str">
            <v>14</v>
          </cell>
          <cell r="G7810" t="str">
            <v>Неутрошена средства од приватизације из претходних година</v>
          </cell>
          <cell r="J7810">
            <v>0</v>
          </cell>
        </row>
        <row r="7811">
          <cell r="F7811" t="str">
            <v>15</v>
          </cell>
          <cell r="G7811" t="str">
            <v>Неутрошена средства донација из претходних година</v>
          </cell>
          <cell r="J7811">
            <v>0</v>
          </cell>
        </row>
        <row r="7812">
          <cell r="F7812" t="str">
            <v>16</v>
          </cell>
          <cell r="G7812" t="str">
            <v>Родитељски динар за ваннаставне активности</v>
          </cell>
          <cell r="J7812">
            <v>0</v>
          </cell>
        </row>
        <row r="7813">
          <cell r="G7813" t="str">
            <v>Свега за Програм 13:</v>
          </cell>
          <cell r="H7813">
            <v>0</v>
          </cell>
          <cell r="I7813">
            <v>0</v>
          </cell>
          <cell r="J7813">
            <v>0</v>
          </cell>
        </row>
        <row r="7815">
          <cell r="G7815" t="str">
            <v>Извори финансирања за Главу 8.2:</v>
          </cell>
        </row>
        <row r="7816">
          <cell r="F7816" t="str">
            <v>01</v>
          </cell>
          <cell r="G7816" t="str">
            <v>Приходи из буџета</v>
          </cell>
          <cell r="H7816">
            <v>0</v>
          </cell>
          <cell r="J7816">
            <v>0</v>
          </cell>
        </row>
        <row r="7817">
          <cell r="F7817" t="str">
            <v>02</v>
          </cell>
          <cell r="G7817" t="str">
            <v>Трансфери између корисника на истом нивоу</v>
          </cell>
          <cell r="J7817">
            <v>0</v>
          </cell>
        </row>
        <row r="7818">
          <cell r="F7818" t="str">
            <v>03</v>
          </cell>
          <cell r="G7818" t="str">
            <v>Социјални доприноси</v>
          </cell>
          <cell r="J7818">
            <v>0</v>
          </cell>
        </row>
        <row r="7819">
          <cell r="F7819" t="str">
            <v>04</v>
          </cell>
          <cell r="G7819" t="str">
            <v>Сопствени приходи буџетских корисника</v>
          </cell>
          <cell r="J7819">
            <v>0</v>
          </cell>
        </row>
        <row r="7820">
          <cell r="F7820" t="str">
            <v>05</v>
          </cell>
          <cell r="G7820" t="str">
            <v>Донације од иностраних земаља</v>
          </cell>
          <cell r="J7820">
            <v>0</v>
          </cell>
        </row>
        <row r="7821">
          <cell r="F7821" t="str">
            <v>06</v>
          </cell>
          <cell r="G7821" t="str">
            <v>Донације од међународних организација</v>
          </cell>
          <cell r="J7821">
            <v>0</v>
          </cell>
        </row>
        <row r="7822">
          <cell r="F7822" t="str">
            <v>07</v>
          </cell>
          <cell r="G7822" t="str">
            <v>Донације од осталих нивоа власти</v>
          </cell>
          <cell r="J7822">
            <v>0</v>
          </cell>
        </row>
        <row r="7823">
          <cell r="F7823" t="str">
            <v>08</v>
          </cell>
          <cell r="G7823" t="str">
            <v>Донације од невладиних организација и појединаца</v>
          </cell>
          <cell r="J7823">
            <v>0</v>
          </cell>
        </row>
        <row r="7824">
          <cell r="F7824" t="str">
            <v>09</v>
          </cell>
          <cell r="G7824" t="str">
            <v>Примања од продаје нефинансијске имовине</v>
          </cell>
          <cell r="J7824">
            <v>0</v>
          </cell>
        </row>
        <row r="7825">
          <cell r="F7825" t="str">
            <v>10</v>
          </cell>
          <cell r="G7825" t="str">
            <v>Примања од домаћих задуживања</v>
          </cell>
          <cell r="J7825">
            <v>0</v>
          </cell>
        </row>
        <row r="7826">
          <cell r="F7826" t="str">
            <v>11</v>
          </cell>
          <cell r="G7826" t="str">
            <v>Примања од иностраних задуживања</v>
          </cell>
          <cell r="J7826">
            <v>0</v>
          </cell>
        </row>
        <row r="7827">
          <cell r="F7827" t="str">
            <v>12</v>
          </cell>
          <cell r="G7827" t="str">
            <v>Примања од отплате датих кредита и продаје финансијске имовине</v>
          </cell>
          <cell r="J7827">
            <v>0</v>
          </cell>
        </row>
        <row r="7828">
          <cell r="F7828" t="str">
            <v>13</v>
          </cell>
          <cell r="G7828" t="str">
            <v>Нераспоређени вишак прихода из ранијих година</v>
          </cell>
          <cell r="J7828">
            <v>0</v>
          </cell>
        </row>
        <row r="7829">
          <cell r="F7829" t="str">
            <v>14</v>
          </cell>
          <cell r="G7829" t="str">
            <v>Неутрошена средства од приватизације из претходних година</v>
          </cell>
          <cell r="J7829">
            <v>0</v>
          </cell>
        </row>
        <row r="7830">
          <cell r="F7830" t="str">
            <v>15</v>
          </cell>
          <cell r="G7830" t="str">
            <v>Неутрошена средства донација из претходних година</v>
          </cell>
          <cell r="J7830">
            <v>0</v>
          </cell>
        </row>
        <row r="7831">
          <cell r="F7831" t="str">
            <v>16</v>
          </cell>
          <cell r="G7831" t="str">
            <v>Родитељски динар за ваннаставне активности</v>
          </cell>
          <cell r="J7831">
            <v>0</v>
          </cell>
        </row>
        <row r="7832">
          <cell r="G7832" t="str">
            <v>Свега за Главу 8.2:</v>
          </cell>
          <cell r="H7832">
            <v>0</v>
          </cell>
          <cell r="I7832">
            <v>0</v>
          </cell>
          <cell r="J7832">
            <v>0</v>
          </cell>
        </row>
        <row r="7835">
          <cell r="C7835" t="str">
            <v>820</v>
          </cell>
          <cell r="G7835" t="str">
            <v>НАРОДНИ МУЗЕЈ</v>
          </cell>
        </row>
        <row r="7836">
          <cell r="C7836" t="str">
            <v>1201</v>
          </cell>
          <cell r="G7836" t="str">
            <v>ПРОГРАМ 13 - РАЗВОЈ КУЛТУРЕ</v>
          </cell>
        </row>
        <row r="7837">
          <cell r="C7837" t="str">
            <v>1201-0001</v>
          </cell>
          <cell r="G7837" t="str">
            <v>Функционисање локалних установа културе</v>
          </cell>
        </row>
        <row r="7838">
          <cell r="D7838">
            <v>820</v>
          </cell>
          <cell r="G7838" t="str">
            <v>Услуге културе</v>
          </cell>
        </row>
        <row r="7839">
          <cell r="F7839">
            <v>411</v>
          </cell>
          <cell r="G7839" t="str">
            <v>Плате, додаци и накнаде запослених (зараде)</v>
          </cell>
          <cell r="J7839">
            <v>0</v>
          </cell>
        </row>
        <row r="7840">
          <cell r="F7840">
            <v>412</v>
          </cell>
          <cell r="G7840" t="str">
            <v>Социјални доприноси на терет послодавца</v>
          </cell>
          <cell r="J7840">
            <v>0</v>
          </cell>
        </row>
        <row r="7841">
          <cell r="F7841">
            <v>413</v>
          </cell>
          <cell r="G7841" t="str">
            <v>Накнаде у натури</v>
          </cell>
          <cell r="J7841">
            <v>0</v>
          </cell>
        </row>
        <row r="7842">
          <cell r="F7842">
            <v>414</v>
          </cell>
          <cell r="G7842" t="str">
            <v>Социјална давања запосленима</v>
          </cell>
          <cell r="J7842">
            <v>0</v>
          </cell>
        </row>
        <row r="7843">
          <cell r="F7843">
            <v>415</v>
          </cell>
          <cell r="G7843" t="str">
            <v>Накнаде трошкова за запослене</v>
          </cell>
          <cell r="J7843">
            <v>0</v>
          </cell>
        </row>
        <row r="7844">
          <cell r="F7844">
            <v>416</v>
          </cell>
          <cell r="G7844" t="str">
            <v>Награде запосленима и остали посебни расходи</v>
          </cell>
          <cell r="J7844">
            <v>0</v>
          </cell>
        </row>
        <row r="7845">
          <cell r="F7845">
            <v>417</v>
          </cell>
          <cell r="G7845" t="str">
            <v>Посланички додатак</v>
          </cell>
          <cell r="J7845">
            <v>0</v>
          </cell>
        </row>
        <row r="7846">
          <cell r="F7846">
            <v>418</v>
          </cell>
          <cell r="G7846" t="str">
            <v>Судијски додатак.</v>
          </cell>
          <cell r="J7846">
            <v>0</v>
          </cell>
        </row>
        <row r="7847">
          <cell r="F7847">
            <v>421</v>
          </cell>
          <cell r="G7847" t="str">
            <v>Стални трошкови</v>
          </cell>
          <cell r="J7847">
            <v>0</v>
          </cell>
        </row>
        <row r="7848">
          <cell r="F7848">
            <v>422</v>
          </cell>
          <cell r="G7848" t="str">
            <v>Трошкови путовања</v>
          </cell>
          <cell r="J7848">
            <v>0</v>
          </cell>
        </row>
        <row r="7849">
          <cell r="F7849">
            <v>423</v>
          </cell>
          <cell r="G7849" t="str">
            <v>Услуге по уговору</v>
          </cell>
          <cell r="J7849">
            <v>0</v>
          </cell>
        </row>
        <row r="7850">
          <cell r="F7850">
            <v>424</v>
          </cell>
          <cell r="G7850" t="str">
            <v>Специјализоване услуге</v>
          </cell>
          <cell r="J7850">
            <v>0</v>
          </cell>
        </row>
        <row r="7851">
          <cell r="F7851">
            <v>425</v>
          </cell>
          <cell r="G7851" t="str">
            <v>Текуће поправке и одржавање</v>
          </cell>
          <cell r="J7851">
            <v>0</v>
          </cell>
        </row>
        <row r="7852">
          <cell r="F7852">
            <v>426</v>
          </cell>
          <cell r="G7852" t="str">
            <v>Материјал</v>
          </cell>
          <cell r="J7852">
            <v>0</v>
          </cell>
        </row>
        <row r="7853">
          <cell r="F7853">
            <v>431</v>
          </cell>
          <cell r="G7853" t="str">
            <v>Амортизација некретнина и опреме</v>
          </cell>
          <cell r="J7853">
            <v>0</v>
          </cell>
        </row>
        <row r="7854">
          <cell r="F7854">
            <v>432</v>
          </cell>
          <cell r="G7854" t="str">
            <v>Амортизација култивисане имовине</v>
          </cell>
          <cell r="J7854">
            <v>0</v>
          </cell>
        </row>
        <row r="7855">
          <cell r="F7855">
            <v>433</v>
          </cell>
          <cell r="G7855" t="str">
            <v>Употреба драгоцености</v>
          </cell>
          <cell r="J7855">
            <v>0</v>
          </cell>
        </row>
        <row r="7856">
          <cell r="F7856">
            <v>434</v>
          </cell>
          <cell r="G7856" t="str">
            <v>Употреба природне имовине</v>
          </cell>
          <cell r="J7856">
            <v>0</v>
          </cell>
        </row>
        <row r="7857">
          <cell r="F7857">
            <v>435</v>
          </cell>
          <cell r="G7857" t="str">
            <v>Амортизација нематеријалне имовине</v>
          </cell>
          <cell r="J7857">
            <v>0</v>
          </cell>
        </row>
        <row r="7858">
          <cell r="F7858">
            <v>441</v>
          </cell>
          <cell r="G7858" t="str">
            <v>Отплата домаћих камата</v>
          </cell>
          <cell r="J7858">
            <v>0</v>
          </cell>
        </row>
        <row r="7859">
          <cell r="F7859">
            <v>442</v>
          </cell>
          <cell r="G7859" t="str">
            <v>Отплата страних камата</v>
          </cell>
          <cell r="J7859">
            <v>0</v>
          </cell>
        </row>
        <row r="7860">
          <cell r="F7860">
            <v>443</v>
          </cell>
          <cell r="G7860" t="str">
            <v>Отплата камата по гаранцијама</v>
          </cell>
          <cell r="J7860">
            <v>0</v>
          </cell>
        </row>
        <row r="7861">
          <cell r="F7861">
            <v>444</v>
          </cell>
          <cell r="G7861" t="str">
            <v>Пратећи трошкови задуживања</v>
          </cell>
          <cell r="J7861">
            <v>0</v>
          </cell>
        </row>
        <row r="7862">
          <cell r="F7862">
            <v>4511</v>
          </cell>
          <cell r="G7862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862">
            <v>0</v>
          </cell>
        </row>
        <row r="7863">
          <cell r="F7863">
            <v>4512</v>
          </cell>
          <cell r="G7863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863">
            <v>0</v>
          </cell>
        </row>
        <row r="7864">
          <cell r="F7864">
            <v>452</v>
          </cell>
          <cell r="G7864" t="str">
            <v>Субвенције приватним финансијским институцијама</v>
          </cell>
          <cell r="J7864">
            <v>0</v>
          </cell>
        </row>
        <row r="7865">
          <cell r="F7865">
            <v>453</v>
          </cell>
          <cell r="G7865" t="str">
            <v>Субвенције јавним финансијским институцијама</v>
          </cell>
          <cell r="J7865">
            <v>0</v>
          </cell>
        </row>
        <row r="7866">
          <cell r="F7866">
            <v>454</v>
          </cell>
          <cell r="G7866" t="str">
            <v>Субвенције приватним предузећима</v>
          </cell>
          <cell r="J7866">
            <v>0</v>
          </cell>
        </row>
        <row r="7867">
          <cell r="F7867">
            <v>461</v>
          </cell>
          <cell r="G7867" t="str">
            <v>Донације страним владама</v>
          </cell>
          <cell r="J7867">
            <v>0</v>
          </cell>
        </row>
        <row r="7868">
          <cell r="F7868">
            <v>462</v>
          </cell>
          <cell r="G7868" t="str">
            <v>Донације и дотације међународним организацијама</v>
          </cell>
          <cell r="J7868">
            <v>0</v>
          </cell>
        </row>
        <row r="7869">
          <cell r="F7869">
            <v>4631</v>
          </cell>
          <cell r="G7869" t="str">
            <v>Текући трансфери осталим нивоима власти</v>
          </cell>
          <cell r="J7869">
            <v>0</v>
          </cell>
        </row>
        <row r="7870">
          <cell r="F7870">
            <v>4632</v>
          </cell>
          <cell r="G7870" t="str">
            <v>Капитални трансфери осталим нивоима власти</v>
          </cell>
          <cell r="J7870">
            <v>0</v>
          </cell>
        </row>
        <row r="7871">
          <cell r="F7871">
            <v>464</v>
          </cell>
          <cell r="G7871" t="str">
            <v>Дотације организацијама обавезног социјалног осигурања</v>
          </cell>
          <cell r="J7871">
            <v>0</v>
          </cell>
        </row>
        <row r="7872">
          <cell r="F7872">
            <v>465</v>
          </cell>
          <cell r="G7872" t="str">
            <v>Остале донације, дотације и трансфери</v>
          </cell>
          <cell r="J7872">
            <v>0</v>
          </cell>
        </row>
        <row r="7873">
          <cell r="F7873">
            <v>472</v>
          </cell>
          <cell r="G7873" t="str">
            <v>Накнаде за социјалну заштиту из буџета</v>
          </cell>
          <cell r="J7873">
            <v>0</v>
          </cell>
        </row>
        <row r="7874">
          <cell r="F7874">
            <v>481</v>
          </cell>
          <cell r="G7874" t="str">
            <v>Дотације невладиним организацијама</v>
          </cell>
          <cell r="J7874">
            <v>0</v>
          </cell>
        </row>
        <row r="7875">
          <cell r="F7875">
            <v>482</v>
          </cell>
          <cell r="G7875" t="str">
            <v>Порези, обавезне таксе, казне и пенали</v>
          </cell>
          <cell r="J7875">
            <v>0</v>
          </cell>
        </row>
        <row r="7876">
          <cell r="F7876">
            <v>483</v>
          </cell>
          <cell r="G7876" t="str">
            <v>Новчане казне и пенали по решењу судова</v>
          </cell>
          <cell r="J7876">
            <v>0</v>
          </cell>
        </row>
        <row r="7877">
          <cell r="F7877">
            <v>484</v>
          </cell>
          <cell r="G7877" t="str">
            <v>Накнада штете за повреде или штету насталу услед елементарних непогода или других природних узрока</v>
          </cell>
          <cell r="J7877">
            <v>0</v>
          </cell>
        </row>
        <row r="7878">
          <cell r="F7878">
            <v>485</v>
          </cell>
          <cell r="G7878" t="str">
            <v>Накнада штете за повреде или штету нанету од стране државних органа</v>
          </cell>
          <cell r="J7878">
            <v>0</v>
          </cell>
        </row>
        <row r="7879">
          <cell r="F7879">
            <v>489</v>
          </cell>
          <cell r="G7879" t="str">
            <v>Расходи који се финансирају из средстава за реализацију националног инвестиционог плана</v>
          </cell>
          <cell r="J7879">
            <v>0</v>
          </cell>
        </row>
        <row r="7880">
          <cell r="F7880">
            <v>494</v>
          </cell>
          <cell r="G7880" t="str">
            <v>Административни трансфери из буџета - Текући расходи</v>
          </cell>
          <cell r="J7880">
            <v>0</v>
          </cell>
        </row>
        <row r="7881">
          <cell r="F7881">
            <v>495</v>
          </cell>
          <cell r="G7881" t="str">
            <v>Административни трансфери из буџета - Издаци за нефинансијску имовину</v>
          </cell>
          <cell r="J7881">
            <v>0</v>
          </cell>
        </row>
        <row r="7882">
          <cell r="F7882">
            <v>496</v>
          </cell>
          <cell r="G7882" t="str">
            <v>Административни трансфери из буџета - Издаци за отплату главнице и набавку финансијске имовине</v>
          </cell>
          <cell r="J7882">
            <v>0</v>
          </cell>
        </row>
        <row r="7883">
          <cell r="F7883">
            <v>499</v>
          </cell>
          <cell r="G7883" t="str">
            <v>Административни трансфери из буџета - Средства резерве</v>
          </cell>
          <cell r="J7883">
            <v>0</v>
          </cell>
        </row>
        <row r="7884">
          <cell r="F7884">
            <v>511</v>
          </cell>
          <cell r="G7884" t="str">
            <v>Зграде и грађевински објекти</v>
          </cell>
          <cell r="J7884">
            <v>0</v>
          </cell>
        </row>
        <row r="7885">
          <cell r="F7885">
            <v>512</v>
          </cell>
          <cell r="G7885" t="str">
            <v>Машине и опрема</v>
          </cell>
          <cell r="J7885">
            <v>0</v>
          </cell>
        </row>
        <row r="7886">
          <cell r="F7886">
            <v>513</v>
          </cell>
          <cell r="G7886" t="str">
            <v>Остале некретнине и опрема</v>
          </cell>
          <cell r="J7886">
            <v>0</v>
          </cell>
        </row>
        <row r="7887">
          <cell r="F7887">
            <v>514</v>
          </cell>
          <cell r="G7887" t="str">
            <v>Култивисана имовина</v>
          </cell>
          <cell r="J7887">
            <v>0</v>
          </cell>
        </row>
        <row r="7888">
          <cell r="F7888">
            <v>515</v>
          </cell>
          <cell r="G7888" t="str">
            <v>Нематеријална имовина</v>
          </cell>
          <cell r="J7888">
            <v>0</v>
          </cell>
        </row>
        <row r="7889">
          <cell r="F7889">
            <v>521</v>
          </cell>
          <cell r="G7889" t="str">
            <v>Робне резерве</v>
          </cell>
          <cell r="J7889">
            <v>0</v>
          </cell>
        </row>
        <row r="7890">
          <cell r="F7890">
            <v>522</v>
          </cell>
          <cell r="G7890" t="str">
            <v>Залихе производње</v>
          </cell>
          <cell r="J7890">
            <v>0</v>
          </cell>
        </row>
        <row r="7891">
          <cell r="F7891">
            <v>523</v>
          </cell>
          <cell r="G7891" t="str">
            <v>Залихе робе за даљу продају</v>
          </cell>
          <cell r="J7891">
            <v>0</v>
          </cell>
        </row>
        <row r="7892">
          <cell r="F7892">
            <v>531</v>
          </cell>
          <cell r="G7892" t="str">
            <v>Драгоцености</v>
          </cell>
          <cell r="J7892">
            <v>0</v>
          </cell>
        </row>
        <row r="7893">
          <cell r="F7893">
            <v>541</v>
          </cell>
          <cell r="G7893" t="str">
            <v>Земљиште</v>
          </cell>
          <cell r="J7893">
            <v>0</v>
          </cell>
        </row>
        <row r="7894">
          <cell r="F7894">
            <v>542</v>
          </cell>
          <cell r="G7894" t="str">
            <v>Рудна богатства</v>
          </cell>
          <cell r="J7894">
            <v>0</v>
          </cell>
        </row>
        <row r="7895">
          <cell r="F7895">
            <v>543</v>
          </cell>
          <cell r="G7895" t="str">
            <v>Шуме и воде</v>
          </cell>
          <cell r="J7895">
            <v>0</v>
          </cell>
        </row>
        <row r="7896">
          <cell r="F7896">
            <v>551</v>
          </cell>
          <cell r="G7896" t="str">
            <v>Нефинансијска имовина која се финансира из средстава за реализацију националног инвестиционог плана</v>
          </cell>
          <cell r="J7896">
            <v>0</v>
          </cell>
        </row>
        <row r="7897">
          <cell r="F7897">
            <v>611</v>
          </cell>
          <cell r="G7897" t="str">
            <v>Отплата главнице домаћим кредиторима</v>
          </cell>
          <cell r="J7897">
            <v>0</v>
          </cell>
        </row>
        <row r="7898">
          <cell r="F7898">
            <v>620</v>
          </cell>
          <cell r="G7898" t="str">
            <v>Набавка финансијске имовине</v>
          </cell>
          <cell r="J7898">
            <v>0</v>
          </cell>
        </row>
        <row r="7899">
          <cell r="G7899" t="str">
            <v>Извори финансирања за функцију 820:</v>
          </cell>
        </row>
        <row r="7900">
          <cell r="F7900" t="str">
            <v>01</v>
          </cell>
          <cell r="G7900" t="str">
            <v>Приходи из буџета</v>
          </cell>
          <cell r="H7900">
            <v>0</v>
          </cell>
          <cell r="J7900">
            <v>0</v>
          </cell>
        </row>
        <row r="7901">
          <cell r="F7901" t="str">
            <v>02</v>
          </cell>
          <cell r="G7901" t="str">
            <v>Трансфери између корисника на истом нивоу</v>
          </cell>
          <cell r="J7901">
            <v>0</v>
          </cell>
        </row>
        <row r="7902">
          <cell r="F7902" t="str">
            <v>03</v>
          </cell>
          <cell r="G7902" t="str">
            <v>Социјални доприноси</v>
          </cell>
          <cell r="J7902">
            <v>0</v>
          </cell>
        </row>
        <row r="7903">
          <cell r="F7903" t="str">
            <v>04</v>
          </cell>
          <cell r="G7903" t="str">
            <v>Сопствени приходи буџетских корисника</v>
          </cell>
          <cell r="J7903">
            <v>0</v>
          </cell>
        </row>
        <row r="7904">
          <cell r="F7904" t="str">
            <v>05</v>
          </cell>
          <cell r="G7904" t="str">
            <v>Донације од иностраних земаља</v>
          </cell>
          <cell r="J7904">
            <v>0</v>
          </cell>
        </row>
        <row r="7905">
          <cell r="F7905" t="str">
            <v>06</v>
          </cell>
          <cell r="G7905" t="str">
            <v>Донације од међународних организација</v>
          </cell>
          <cell r="J7905">
            <v>0</v>
          </cell>
        </row>
        <row r="7906">
          <cell r="F7906" t="str">
            <v>07</v>
          </cell>
          <cell r="G7906" t="str">
            <v>Донације од осталих нивоа власти</v>
          </cell>
          <cell r="J7906">
            <v>0</v>
          </cell>
        </row>
        <row r="7907">
          <cell r="F7907" t="str">
            <v>08</v>
          </cell>
          <cell r="G7907" t="str">
            <v>Донације од невладиних организација и појединаца</v>
          </cell>
          <cell r="J7907">
            <v>0</v>
          </cell>
        </row>
        <row r="7908">
          <cell r="F7908" t="str">
            <v>09</v>
          </cell>
          <cell r="G7908" t="str">
            <v>Примања од продаје нефинансијске имовине</v>
          </cell>
          <cell r="J7908">
            <v>0</v>
          </cell>
        </row>
        <row r="7909">
          <cell r="F7909" t="str">
            <v>10</v>
          </cell>
          <cell r="G7909" t="str">
            <v>Примања од домаћих задуживања</v>
          </cell>
          <cell r="J7909">
            <v>0</v>
          </cell>
        </row>
        <row r="7910">
          <cell r="F7910" t="str">
            <v>11</v>
          </cell>
          <cell r="G7910" t="str">
            <v>Примања од иностраних задуживања</v>
          </cell>
          <cell r="J7910">
            <v>0</v>
          </cell>
        </row>
        <row r="7911">
          <cell r="F7911" t="str">
            <v>12</v>
          </cell>
          <cell r="G7911" t="str">
            <v>Примања од отплате датих кредита и продаје финансијске имовине</v>
          </cell>
          <cell r="J7911">
            <v>0</v>
          </cell>
        </row>
        <row r="7912">
          <cell r="F7912" t="str">
            <v>13</v>
          </cell>
          <cell r="G7912" t="str">
            <v>Нераспоређени вишак прихода из ранијих година</v>
          </cell>
          <cell r="J7912">
            <v>0</v>
          </cell>
        </row>
        <row r="7913">
          <cell r="F7913" t="str">
            <v>14</v>
          </cell>
          <cell r="G7913" t="str">
            <v>Неутрошена средства од приватизације из претходних година</v>
          </cell>
          <cell r="J7913">
            <v>0</v>
          </cell>
        </row>
        <row r="7914">
          <cell r="F7914" t="str">
            <v>15</v>
          </cell>
          <cell r="G7914" t="str">
            <v>Неутрошена средства донација из претходних година</v>
          </cell>
          <cell r="J7914">
            <v>0</v>
          </cell>
        </row>
        <row r="7915">
          <cell r="F7915" t="str">
            <v>16</v>
          </cell>
          <cell r="G7915" t="str">
            <v>Родитељски динар за ваннаставне активности</v>
          </cell>
          <cell r="J7915">
            <v>0</v>
          </cell>
        </row>
        <row r="7916">
          <cell r="G7916" t="str">
            <v>Функција 820:</v>
          </cell>
          <cell r="H7916">
            <v>0</v>
          </cell>
          <cell r="I7916">
            <v>0</v>
          </cell>
          <cell r="J7916">
            <v>0</v>
          </cell>
        </row>
        <row r="7917">
          <cell r="G7917" t="str">
            <v>Извори финансирања за програмску активност 1201-0001:</v>
          </cell>
        </row>
        <row r="7918">
          <cell r="F7918" t="str">
            <v>01</v>
          </cell>
          <cell r="G7918" t="str">
            <v>Приходи из буџета</v>
          </cell>
          <cell r="H7918">
            <v>0</v>
          </cell>
          <cell r="J7918">
            <v>0</v>
          </cell>
        </row>
        <row r="7919">
          <cell r="F7919" t="str">
            <v>02</v>
          </cell>
          <cell r="G7919" t="str">
            <v>Трансфери између корисника на истом нивоу</v>
          </cell>
          <cell r="J7919">
            <v>0</v>
          </cell>
        </row>
        <row r="7920">
          <cell r="F7920" t="str">
            <v>03</v>
          </cell>
          <cell r="G7920" t="str">
            <v>Социјални доприноси</v>
          </cell>
          <cell r="J7920">
            <v>0</v>
          </cell>
        </row>
        <row r="7921">
          <cell r="F7921" t="str">
            <v>04</v>
          </cell>
          <cell r="G7921" t="str">
            <v>Сопствени приходи буџетских корисника</v>
          </cell>
          <cell r="J7921">
            <v>0</v>
          </cell>
        </row>
        <row r="7922">
          <cell r="F7922" t="str">
            <v>05</v>
          </cell>
          <cell r="G7922" t="str">
            <v>Донације од иностраних земаља</v>
          </cell>
          <cell r="J7922">
            <v>0</v>
          </cell>
        </row>
        <row r="7923">
          <cell r="F7923" t="str">
            <v>06</v>
          </cell>
          <cell r="G7923" t="str">
            <v>Донације од међународних организација</v>
          </cell>
          <cell r="J7923">
            <v>0</v>
          </cell>
        </row>
        <row r="7924">
          <cell r="F7924" t="str">
            <v>07</v>
          </cell>
          <cell r="G7924" t="str">
            <v>Донације од осталих нивоа власти</v>
          </cell>
          <cell r="J7924">
            <v>0</v>
          </cell>
        </row>
        <row r="7925">
          <cell r="F7925" t="str">
            <v>08</v>
          </cell>
          <cell r="G7925" t="str">
            <v>Донације од невладиних организација и појединаца</v>
          </cell>
          <cell r="J7925">
            <v>0</v>
          </cell>
        </row>
        <row r="7926">
          <cell r="F7926" t="str">
            <v>09</v>
          </cell>
          <cell r="G7926" t="str">
            <v>Примања од продаје нефинансијске имовине</v>
          </cell>
          <cell r="J7926">
            <v>0</v>
          </cell>
        </row>
        <row r="7927">
          <cell r="F7927" t="str">
            <v>10</v>
          </cell>
          <cell r="G7927" t="str">
            <v>Примања од домаћих задуживања</v>
          </cell>
          <cell r="J7927">
            <v>0</v>
          </cell>
        </row>
        <row r="7928">
          <cell r="F7928" t="str">
            <v>11</v>
          </cell>
          <cell r="G7928" t="str">
            <v>Примања од иностраних задуживања</v>
          </cell>
          <cell r="J7928">
            <v>0</v>
          </cell>
        </row>
        <row r="7929">
          <cell r="F7929" t="str">
            <v>12</v>
          </cell>
          <cell r="G7929" t="str">
            <v>Примања од отплате датих кредита и продаје финансијске имовине</v>
          </cell>
          <cell r="J7929">
            <v>0</v>
          </cell>
        </row>
        <row r="7930">
          <cell r="F7930" t="str">
            <v>13</v>
          </cell>
          <cell r="G7930" t="str">
            <v>Нераспоређени вишак прихода из ранијих година</v>
          </cell>
          <cell r="J7930">
            <v>0</v>
          </cell>
        </row>
        <row r="7931">
          <cell r="F7931" t="str">
            <v>14</v>
          </cell>
          <cell r="G7931" t="str">
            <v>Неутрошена средства од приватизације из претходних година</v>
          </cell>
          <cell r="J7931">
            <v>0</v>
          </cell>
        </row>
        <row r="7932">
          <cell r="F7932" t="str">
            <v>15</v>
          </cell>
          <cell r="G7932" t="str">
            <v>Неутрошена средства донација из претходних година</v>
          </cell>
          <cell r="J7932">
            <v>0</v>
          </cell>
        </row>
        <row r="7933">
          <cell r="F7933" t="str">
            <v>16</v>
          </cell>
          <cell r="G7933" t="str">
            <v>Родитељски динар за ваннаставне активности</v>
          </cell>
          <cell r="J7933">
            <v>0</v>
          </cell>
        </row>
        <row r="7934">
          <cell r="G7934" t="str">
            <v>Свега за програмску активност 1201-0001:</v>
          </cell>
          <cell r="H7934">
            <v>0</v>
          </cell>
          <cell r="I7934">
            <v>0</v>
          </cell>
          <cell r="J7934">
            <v>0</v>
          </cell>
        </row>
        <row r="7936">
          <cell r="C7936" t="str">
            <v>1201-П3</v>
          </cell>
          <cell r="G7936" t="str">
            <v xml:space="preserve">Пројекат: </v>
          </cell>
        </row>
        <row r="7937">
          <cell r="D7937">
            <v>820</v>
          </cell>
          <cell r="G7937" t="str">
            <v>Услуге културе</v>
          </cell>
        </row>
        <row r="7938">
          <cell r="F7938">
            <v>411</v>
          </cell>
          <cell r="G7938" t="str">
            <v>Плате, додаци и накнаде запослених (зараде)</v>
          </cell>
          <cell r="J7938">
            <v>0</v>
          </cell>
        </row>
        <row r="7939">
          <cell r="F7939">
            <v>412</v>
          </cell>
          <cell r="G7939" t="str">
            <v>Социјални доприноси на терет послодавца</v>
          </cell>
          <cell r="J7939">
            <v>0</v>
          </cell>
        </row>
        <row r="7940">
          <cell r="F7940">
            <v>413</v>
          </cell>
          <cell r="G7940" t="str">
            <v>Накнаде у натури</v>
          </cell>
          <cell r="J7940">
            <v>0</v>
          </cell>
        </row>
        <row r="7941">
          <cell r="F7941">
            <v>414</v>
          </cell>
          <cell r="G7941" t="str">
            <v>Социјална давања запосленима</v>
          </cell>
          <cell r="J7941">
            <v>0</v>
          </cell>
        </row>
        <row r="7942">
          <cell r="F7942">
            <v>415</v>
          </cell>
          <cell r="G7942" t="str">
            <v>Накнаде трошкова за запослене</v>
          </cell>
          <cell r="J7942">
            <v>0</v>
          </cell>
        </row>
        <row r="7943">
          <cell r="F7943">
            <v>416</v>
          </cell>
          <cell r="G7943" t="str">
            <v>Награде запосленима и остали посебни расходи</v>
          </cell>
          <cell r="J7943">
            <v>0</v>
          </cell>
        </row>
        <row r="7944">
          <cell r="F7944">
            <v>417</v>
          </cell>
          <cell r="G7944" t="str">
            <v>Посланички додатак</v>
          </cell>
          <cell r="J7944">
            <v>0</v>
          </cell>
        </row>
        <row r="7945">
          <cell r="F7945">
            <v>418</v>
          </cell>
          <cell r="G7945" t="str">
            <v>Судијски додатак.</v>
          </cell>
          <cell r="J7945">
            <v>0</v>
          </cell>
        </row>
        <row r="7946">
          <cell r="F7946">
            <v>421</v>
          </cell>
          <cell r="G7946" t="str">
            <v>Стални трошкови</v>
          </cell>
          <cell r="J7946">
            <v>0</v>
          </cell>
        </row>
        <row r="7947">
          <cell r="F7947">
            <v>422</v>
          </cell>
          <cell r="G7947" t="str">
            <v>Трошкови путовања</v>
          </cell>
          <cell r="J7947">
            <v>0</v>
          </cell>
        </row>
        <row r="7948">
          <cell r="F7948">
            <v>423</v>
          </cell>
          <cell r="G7948" t="str">
            <v>Услуге по уговору</v>
          </cell>
          <cell r="J7948">
            <v>0</v>
          </cell>
        </row>
        <row r="7949">
          <cell r="F7949">
            <v>424</v>
          </cell>
          <cell r="G7949" t="str">
            <v>Специјализоване услуге</v>
          </cell>
          <cell r="J7949">
            <v>0</v>
          </cell>
        </row>
        <row r="7950">
          <cell r="F7950">
            <v>425</v>
          </cell>
          <cell r="G7950" t="str">
            <v>Текуће поправке и одржавање</v>
          </cell>
          <cell r="J7950">
            <v>0</v>
          </cell>
        </row>
        <row r="7951">
          <cell r="F7951">
            <v>426</v>
          </cell>
          <cell r="G7951" t="str">
            <v>Материјал</v>
          </cell>
          <cell r="J7951">
            <v>0</v>
          </cell>
        </row>
        <row r="7952">
          <cell r="F7952">
            <v>431</v>
          </cell>
          <cell r="G7952" t="str">
            <v>Амортизација некретнина и опреме</v>
          </cell>
          <cell r="J7952">
            <v>0</v>
          </cell>
        </row>
        <row r="7953">
          <cell r="F7953">
            <v>432</v>
          </cell>
          <cell r="G7953" t="str">
            <v>Амортизација култивисане имовине</v>
          </cell>
          <cell r="J7953">
            <v>0</v>
          </cell>
        </row>
        <row r="7954">
          <cell r="F7954">
            <v>433</v>
          </cell>
          <cell r="G7954" t="str">
            <v>Употреба драгоцености</v>
          </cell>
          <cell r="J7954">
            <v>0</v>
          </cell>
        </row>
        <row r="7955">
          <cell r="F7955">
            <v>434</v>
          </cell>
          <cell r="G7955" t="str">
            <v>Употреба природне имовине</v>
          </cell>
          <cell r="J7955">
            <v>0</v>
          </cell>
        </row>
        <row r="7956">
          <cell r="F7956">
            <v>435</v>
          </cell>
          <cell r="G7956" t="str">
            <v>Амортизација нематеријалне имовине</v>
          </cell>
          <cell r="J7956">
            <v>0</v>
          </cell>
        </row>
        <row r="7957">
          <cell r="F7957">
            <v>441</v>
          </cell>
          <cell r="G7957" t="str">
            <v>Отплата домаћих камата</v>
          </cell>
          <cell r="J7957">
            <v>0</v>
          </cell>
        </row>
        <row r="7958">
          <cell r="F7958">
            <v>442</v>
          </cell>
          <cell r="G7958" t="str">
            <v>Отплата страних камата</v>
          </cell>
          <cell r="J7958">
            <v>0</v>
          </cell>
        </row>
        <row r="7959">
          <cell r="F7959">
            <v>443</v>
          </cell>
          <cell r="G7959" t="str">
            <v>Отплата камата по гаранцијама</v>
          </cell>
          <cell r="J7959">
            <v>0</v>
          </cell>
        </row>
        <row r="7960">
          <cell r="F7960">
            <v>444</v>
          </cell>
          <cell r="G7960" t="str">
            <v>Пратећи трошкови задуживања</v>
          </cell>
          <cell r="J7960">
            <v>0</v>
          </cell>
        </row>
        <row r="7961">
          <cell r="F7961">
            <v>4511</v>
          </cell>
          <cell r="G7961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7961">
            <v>0</v>
          </cell>
        </row>
        <row r="7962">
          <cell r="F7962">
            <v>4512</v>
          </cell>
          <cell r="G7962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7962">
            <v>0</v>
          </cell>
        </row>
        <row r="7963">
          <cell r="F7963">
            <v>452</v>
          </cell>
          <cell r="G7963" t="str">
            <v>Субвенције приватним финансијским институцијама</v>
          </cell>
          <cell r="J7963">
            <v>0</v>
          </cell>
        </row>
        <row r="7964">
          <cell r="F7964">
            <v>453</v>
          </cell>
          <cell r="G7964" t="str">
            <v>Субвенције јавним финансијским институцијама</v>
          </cell>
          <cell r="J7964">
            <v>0</v>
          </cell>
        </row>
        <row r="7965">
          <cell r="F7965">
            <v>454</v>
          </cell>
          <cell r="G7965" t="str">
            <v>Субвенције приватним предузећима</v>
          </cell>
          <cell r="J7965">
            <v>0</v>
          </cell>
        </row>
        <row r="7966">
          <cell r="F7966">
            <v>461</v>
          </cell>
          <cell r="G7966" t="str">
            <v>Донације страним владама</v>
          </cell>
          <cell r="J7966">
            <v>0</v>
          </cell>
        </row>
        <row r="7967">
          <cell r="F7967">
            <v>462</v>
          </cell>
          <cell r="G7967" t="str">
            <v>Донације и дотације међународним организацијама</v>
          </cell>
          <cell r="J7967">
            <v>0</v>
          </cell>
        </row>
        <row r="7968">
          <cell r="F7968">
            <v>4631</v>
          </cell>
          <cell r="G7968" t="str">
            <v>Текући трансфери осталим нивоима власти</v>
          </cell>
          <cell r="J7968">
            <v>0</v>
          </cell>
        </row>
        <row r="7969">
          <cell r="F7969">
            <v>4632</v>
          </cell>
          <cell r="G7969" t="str">
            <v>Капитални трансфери осталим нивоима власти</v>
          </cell>
          <cell r="J7969">
            <v>0</v>
          </cell>
        </row>
        <row r="7970">
          <cell r="F7970">
            <v>464</v>
          </cell>
          <cell r="G7970" t="str">
            <v>Дотације организацијама обавезног социјалног осигурања</v>
          </cell>
          <cell r="J7970">
            <v>0</v>
          </cell>
        </row>
        <row r="7971">
          <cell r="F7971">
            <v>465</v>
          </cell>
          <cell r="G7971" t="str">
            <v>Остале донације, дотације и трансфери</v>
          </cell>
          <cell r="J7971">
            <v>0</v>
          </cell>
        </row>
        <row r="7972">
          <cell r="F7972">
            <v>472</v>
          </cell>
          <cell r="G7972" t="str">
            <v>Накнаде за социјалну заштиту из буџета</v>
          </cell>
          <cell r="J7972">
            <v>0</v>
          </cell>
        </row>
        <row r="7973">
          <cell r="F7973">
            <v>481</v>
          </cell>
          <cell r="G7973" t="str">
            <v>Дотације невладиним организацијама</v>
          </cell>
          <cell r="J7973">
            <v>0</v>
          </cell>
        </row>
        <row r="7974">
          <cell r="F7974">
            <v>482</v>
          </cell>
          <cell r="G7974" t="str">
            <v>Порези, обавезне таксе, казне и пенали</v>
          </cell>
          <cell r="J7974">
            <v>0</v>
          </cell>
        </row>
        <row r="7975">
          <cell r="F7975">
            <v>483</v>
          </cell>
          <cell r="G7975" t="str">
            <v>Новчане казне и пенали по решењу судова</v>
          </cell>
          <cell r="J7975">
            <v>0</v>
          </cell>
        </row>
        <row r="7976">
          <cell r="F7976">
            <v>484</v>
          </cell>
          <cell r="G7976" t="str">
            <v>Накнада штете за повреде или штету насталу услед елементарних непогода или других природних узрока</v>
          </cell>
          <cell r="J7976">
            <v>0</v>
          </cell>
        </row>
        <row r="7977">
          <cell r="F7977">
            <v>485</v>
          </cell>
          <cell r="G7977" t="str">
            <v>Накнада штете за повреде или штету нанету од стране државних органа</v>
          </cell>
          <cell r="J7977">
            <v>0</v>
          </cell>
        </row>
        <row r="7978">
          <cell r="F7978">
            <v>489</v>
          </cell>
          <cell r="G7978" t="str">
            <v>Расходи који се финансирају из средстава за реализацију националног инвестиционог плана</v>
          </cell>
          <cell r="J7978">
            <v>0</v>
          </cell>
        </row>
        <row r="7979">
          <cell r="F7979">
            <v>494</v>
          </cell>
          <cell r="G7979" t="str">
            <v>Административни трансфери из буџета - Текући расходи</v>
          </cell>
          <cell r="J7979">
            <v>0</v>
          </cell>
        </row>
        <row r="7980">
          <cell r="F7980">
            <v>495</v>
          </cell>
          <cell r="G7980" t="str">
            <v>Административни трансфери из буџета - Издаци за нефинансијску имовину</v>
          </cell>
          <cell r="J7980">
            <v>0</v>
          </cell>
        </row>
        <row r="7981">
          <cell r="F7981">
            <v>496</v>
          </cell>
          <cell r="G7981" t="str">
            <v>Административни трансфери из буџета - Издаци за отплату главнице и набавку финансијске имовине</v>
          </cell>
          <cell r="J7981">
            <v>0</v>
          </cell>
        </row>
        <row r="7982">
          <cell r="F7982">
            <v>499</v>
          </cell>
          <cell r="G7982" t="str">
            <v>Административни трансфери из буџета - Средства резерве</v>
          </cell>
          <cell r="J7982">
            <v>0</v>
          </cell>
        </row>
        <row r="7983">
          <cell r="F7983">
            <v>511</v>
          </cell>
          <cell r="G7983" t="str">
            <v>Зграде и грађевински објекти</v>
          </cell>
          <cell r="J7983">
            <v>0</v>
          </cell>
        </row>
        <row r="7984">
          <cell r="F7984">
            <v>512</v>
          </cell>
          <cell r="G7984" t="str">
            <v>Машине и опрема</v>
          </cell>
          <cell r="J7984">
            <v>0</v>
          </cell>
        </row>
        <row r="7985">
          <cell r="F7985">
            <v>513</v>
          </cell>
          <cell r="G7985" t="str">
            <v>Остале некретнине и опрема</v>
          </cell>
          <cell r="J7985">
            <v>0</v>
          </cell>
        </row>
        <row r="7986">
          <cell r="F7986">
            <v>514</v>
          </cell>
          <cell r="G7986" t="str">
            <v>Култивисана имовина</v>
          </cell>
          <cell r="J7986">
            <v>0</v>
          </cell>
        </row>
        <row r="7987">
          <cell r="F7987">
            <v>515</v>
          </cell>
          <cell r="G7987" t="str">
            <v>Нематеријална имовина</v>
          </cell>
          <cell r="J7987">
            <v>0</v>
          </cell>
        </row>
        <row r="7988">
          <cell r="F7988">
            <v>521</v>
          </cell>
          <cell r="G7988" t="str">
            <v>Робне резерве</v>
          </cell>
          <cell r="J7988">
            <v>0</v>
          </cell>
        </row>
        <row r="7989">
          <cell r="F7989">
            <v>522</v>
          </cell>
          <cell r="G7989" t="str">
            <v>Залихе производње</v>
          </cell>
          <cell r="J7989">
            <v>0</v>
          </cell>
        </row>
        <row r="7990">
          <cell r="F7990">
            <v>523</v>
          </cell>
          <cell r="G7990" t="str">
            <v>Залихе робе за даљу продају</v>
          </cell>
          <cell r="J7990">
            <v>0</v>
          </cell>
        </row>
        <row r="7991">
          <cell r="F7991">
            <v>531</v>
          </cell>
          <cell r="G7991" t="str">
            <v>Драгоцености</v>
          </cell>
          <cell r="J7991">
            <v>0</v>
          </cell>
        </row>
        <row r="7992">
          <cell r="F7992">
            <v>541</v>
          </cell>
          <cell r="G7992" t="str">
            <v>Земљиште</v>
          </cell>
          <cell r="J7992">
            <v>0</v>
          </cell>
        </row>
        <row r="7993">
          <cell r="F7993">
            <v>542</v>
          </cell>
          <cell r="G7993" t="str">
            <v>Рудна богатства</v>
          </cell>
          <cell r="J7993">
            <v>0</v>
          </cell>
        </row>
        <row r="7994">
          <cell r="F7994">
            <v>543</v>
          </cell>
          <cell r="G7994" t="str">
            <v>Шуме и воде</v>
          </cell>
          <cell r="J7994">
            <v>0</v>
          </cell>
        </row>
        <row r="7995">
          <cell r="F7995">
            <v>551</v>
          </cell>
          <cell r="G7995" t="str">
            <v>Нефинансијска имовина која се финансира из средстава за реализацију националног инвестиционог плана</v>
          </cell>
          <cell r="J7995">
            <v>0</v>
          </cell>
        </row>
        <row r="7996">
          <cell r="F7996">
            <v>611</v>
          </cell>
          <cell r="G7996" t="str">
            <v>Отплата главнице домаћим кредиторима</v>
          </cell>
          <cell r="J7996">
            <v>0</v>
          </cell>
        </row>
        <row r="7997">
          <cell r="F7997">
            <v>620</v>
          </cell>
          <cell r="G7997" t="str">
            <v>Набавка финансијске имовине</v>
          </cell>
          <cell r="J7997">
            <v>0</v>
          </cell>
        </row>
        <row r="7998">
          <cell r="G7998" t="str">
            <v>Извори финансирања за функцију 820:</v>
          </cell>
        </row>
        <row r="7999">
          <cell r="F7999" t="str">
            <v>01</v>
          </cell>
          <cell r="G7999" t="str">
            <v>Приходи из буџета</v>
          </cell>
          <cell r="H7999">
            <v>0</v>
          </cell>
          <cell r="J7999">
            <v>0</v>
          </cell>
        </row>
        <row r="8000">
          <cell r="F8000" t="str">
            <v>02</v>
          </cell>
          <cell r="G8000" t="str">
            <v>Трансфери између корисника на истом нивоу</v>
          </cell>
          <cell r="J8000">
            <v>0</v>
          </cell>
        </row>
        <row r="8001">
          <cell r="F8001" t="str">
            <v>03</v>
          </cell>
          <cell r="G8001" t="str">
            <v>Социјални доприноси</v>
          </cell>
          <cell r="J8001">
            <v>0</v>
          </cell>
        </row>
        <row r="8002">
          <cell r="F8002" t="str">
            <v>04</v>
          </cell>
          <cell r="G8002" t="str">
            <v>Сопствени приходи буџетских корисника</v>
          </cell>
          <cell r="J8002">
            <v>0</v>
          </cell>
        </row>
        <row r="8003">
          <cell r="F8003" t="str">
            <v>05</v>
          </cell>
          <cell r="G8003" t="str">
            <v>Донације од иностраних земаља</v>
          </cell>
          <cell r="J8003">
            <v>0</v>
          </cell>
        </row>
        <row r="8004">
          <cell r="F8004" t="str">
            <v>06</v>
          </cell>
          <cell r="G8004" t="str">
            <v>Донације од међународних организација</v>
          </cell>
          <cell r="J8004">
            <v>0</v>
          </cell>
        </row>
        <row r="8005">
          <cell r="F8005" t="str">
            <v>07</v>
          </cell>
          <cell r="G8005" t="str">
            <v>Донације од осталих нивоа власти</v>
          </cell>
          <cell r="J8005">
            <v>0</v>
          </cell>
        </row>
        <row r="8006">
          <cell r="F8006" t="str">
            <v>08</v>
          </cell>
          <cell r="G8006" t="str">
            <v>Донације од невладиних организација и појединаца</v>
          </cell>
          <cell r="J8006">
            <v>0</v>
          </cell>
        </row>
        <row r="8007">
          <cell r="F8007" t="str">
            <v>09</v>
          </cell>
          <cell r="G8007" t="str">
            <v>Примања од продаје нефинансијске имовине</v>
          </cell>
          <cell r="J8007">
            <v>0</v>
          </cell>
        </row>
        <row r="8008">
          <cell r="F8008" t="str">
            <v>10</v>
          </cell>
          <cell r="G8008" t="str">
            <v>Примања од домаћих задуживања</v>
          </cell>
          <cell r="J8008">
            <v>0</v>
          </cell>
        </row>
        <row r="8009">
          <cell r="F8009" t="str">
            <v>11</v>
          </cell>
          <cell r="G8009" t="str">
            <v>Примања од иностраних задуживања</v>
          </cell>
          <cell r="J8009">
            <v>0</v>
          </cell>
        </row>
        <row r="8010">
          <cell r="F8010" t="str">
            <v>12</v>
          </cell>
          <cell r="G8010" t="str">
            <v>Примања од отплате датих кредита и продаје финансијске имовине</v>
          </cell>
          <cell r="J8010">
            <v>0</v>
          </cell>
        </row>
        <row r="8011">
          <cell r="F8011" t="str">
            <v>13</v>
          </cell>
          <cell r="G8011" t="str">
            <v>Нераспоређени вишак прихода из ранијих година</v>
          </cell>
          <cell r="J8011">
            <v>0</v>
          </cell>
        </row>
        <row r="8012">
          <cell r="F8012" t="str">
            <v>14</v>
          </cell>
          <cell r="G8012" t="str">
            <v>Неутрошена средства од приватизације из претходних година</v>
          </cell>
          <cell r="J8012">
            <v>0</v>
          </cell>
        </row>
        <row r="8013">
          <cell r="F8013" t="str">
            <v>15</v>
          </cell>
          <cell r="G8013" t="str">
            <v>Неутрошена средства донација из претходних година</v>
          </cell>
          <cell r="J8013">
            <v>0</v>
          </cell>
        </row>
        <row r="8014">
          <cell r="F8014" t="str">
            <v>16</v>
          </cell>
          <cell r="G8014" t="str">
            <v>Родитељски динар за ваннаставне активности</v>
          </cell>
          <cell r="J8014">
            <v>0</v>
          </cell>
        </row>
        <row r="8015">
          <cell r="G8015" t="str">
            <v>Функција 820:</v>
          </cell>
          <cell r="H8015">
            <v>0</v>
          </cell>
          <cell r="I8015">
            <v>0</v>
          </cell>
          <cell r="J8015">
            <v>0</v>
          </cell>
        </row>
        <row r="8016">
          <cell r="G8016" t="str">
            <v>Извори финансирања за пројекат 1201-П3:</v>
          </cell>
        </row>
        <row r="8017">
          <cell r="F8017" t="str">
            <v>01</v>
          </cell>
          <cell r="G8017" t="str">
            <v>Приходи из буџета</v>
          </cell>
          <cell r="H8017">
            <v>0</v>
          </cell>
          <cell r="J8017">
            <v>0</v>
          </cell>
        </row>
        <row r="8018">
          <cell r="F8018" t="str">
            <v>02</v>
          </cell>
          <cell r="G8018" t="str">
            <v>Трансфери између корисника на истом нивоу</v>
          </cell>
          <cell r="J8018">
            <v>0</v>
          </cell>
        </row>
        <row r="8019">
          <cell r="F8019" t="str">
            <v>03</v>
          </cell>
          <cell r="G8019" t="str">
            <v>Социјални доприноси</v>
          </cell>
          <cell r="J8019">
            <v>0</v>
          </cell>
        </row>
        <row r="8020">
          <cell r="F8020" t="str">
            <v>04</v>
          </cell>
          <cell r="G8020" t="str">
            <v>Сопствени приходи буџетских корисника</v>
          </cell>
          <cell r="J8020">
            <v>0</v>
          </cell>
        </row>
        <row r="8021">
          <cell r="F8021" t="str">
            <v>05</v>
          </cell>
          <cell r="G8021" t="str">
            <v>Донације од иностраних земаља</v>
          </cell>
          <cell r="J8021">
            <v>0</v>
          </cell>
        </row>
        <row r="8022">
          <cell r="F8022" t="str">
            <v>06</v>
          </cell>
          <cell r="G8022" t="str">
            <v>Донације од међународних организација</v>
          </cell>
          <cell r="J8022">
            <v>0</v>
          </cell>
        </row>
        <row r="8023">
          <cell r="F8023" t="str">
            <v>07</v>
          </cell>
          <cell r="G8023" t="str">
            <v>Донације од осталих нивоа власти</v>
          </cell>
          <cell r="J8023">
            <v>0</v>
          </cell>
        </row>
        <row r="8024">
          <cell r="F8024" t="str">
            <v>08</v>
          </cell>
          <cell r="G8024" t="str">
            <v>Донације од невладиних организација и појединаца</v>
          </cell>
          <cell r="J8024">
            <v>0</v>
          </cell>
        </row>
        <row r="8025">
          <cell r="F8025" t="str">
            <v>09</v>
          </cell>
          <cell r="G8025" t="str">
            <v>Примања од продаје нефинансијске имовине</v>
          </cell>
          <cell r="J8025">
            <v>0</v>
          </cell>
        </row>
        <row r="8026">
          <cell r="F8026" t="str">
            <v>10</v>
          </cell>
          <cell r="G8026" t="str">
            <v>Примања од домаћих задуживања</v>
          </cell>
          <cell r="J8026">
            <v>0</v>
          </cell>
        </row>
        <row r="8027">
          <cell r="F8027" t="str">
            <v>11</v>
          </cell>
          <cell r="G8027" t="str">
            <v>Примања од иностраних задуживања</v>
          </cell>
          <cell r="J8027">
            <v>0</v>
          </cell>
        </row>
        <row r="8028">
          <cell r="F8028" t="str">
            <v>12</v>
          </cell>
          <cell r="G8028" t="str">
            <v>Примања од отплате датих кредита и продаје финансијске имовине</v>
          </cell>
          <cell r="J8028">
            <v>0</v>
          </cell>
        </row>
        <row r="8029">
          <cell r="F8029" t="str">
            <v>13</v>
          </cell>
          <cell r="G8029" t="str">
            <v>Нераспоређени вишак прихода из ранијих година</v>
          </cell>
          <cell r="J8029">
            <v>0</v>
          </cell>
        </row>
        <row r="8030">
          <cell r="F8030" t="str">
            <v>14</v>
          </cell>
          <cell r="G8030" t="str">
            <v>Неутрошена средства од приватизације из претходних година</v>
          </cell>
          <cell r="J8030">
            <v>0</v>
          </cell>
        </row>
        <row r="8031">
          <cell r="F8031" t="str">
            <v>15</v>
          </cell>
          <cell r="G8031" t="str">
            <v>Неутрошена средства донација из претходних година</v>
          </cell>
          <cell r="J8031">
            <v>0</v>
          </cell>
        </row>
        <row r="8032">
          <cell r="F8032" t="str">
            <v>16</v>
          </cell>
          <cell r="G8032" t="str">
            <v>Родитељски динар за ваннаставне активности</v>
          </cell>
          <cell r="J8032">
            <v>0</v>
          </cell>
        </row>
        <row r="8033">
          <cell r="G8033" t="str">
            <v>Свега за пројекат 1201-П3:</v>
          </cell>
          <cell r="H8033">
            <v>0</v>
          </cell>
          <cell r="I8033">
            <v>0</v>
          </cell>
          <cell r="J8033">
            <v>0</v>
          </cell>
        </row>
        <row r="8035">
          <cell r="G8035" t="str">
            <v>Извори финансирања за Програм 13:</v>
          </cell>
        </row>
        <row r="8036">
          <cell r="F8036" t="str">
            <v>01</v>
          </cell>
          <cell r="G8036" t="str">
            <v>Приходи из буџета</v>
          </cell>
          <cell r="H8036">
            <v>0</v>
          </cell>
          <cell r="J8036">
            <v>0</v>
          </cell>
        </row>
        <row r="8037">
          <cell r="F8037" t="str">
            <v>02</v>
          </cell>
          <cell r="G8037" t="str">
            <v>Трансфери између корисника на истом нивоу</v>
          </cell>
          <cell r="J8037">
            <v>0</v>
          </cell>
        </row>
        <row r="8038">
          <cell r="F8038" t="str">
            <v>03</v>
          </cell>
          <cell r="G8038" t="str">
            <v>Социјални доприноси</v>
          </cell>
          <cell r="J8038">
            <v>0</v>
          </cell>
        </row>
        <row r="8039">
          <cell r="F8039" t="str">
            <v>04</v>
          </cell>
          <cell r="G8039" t="str">
            <v>Сопствени приходи буџетских корисника</v>
          </cell>
          <cell r="J8039">
            <v>0</v>
          </cell>
        </row>
        <row r="8040">
          <cell r="F8040" t="str">
            <v>05</v>
          </cell>
          <cell r="G8040" t="str">
            <v>Донације од иностраних земаља</v>
          </cell>
          <cell r="J8040">
            <v>0</v>
          </cell>
        </row>
        <row r="8041">
          <cell r="F8041" t="str">
            <v>06</v>
          </cell>
          <cell r="G8041" t="str">
            <v>Донације од међународних организација</v>
          </cell>
          <cell r="J8041">
            <v>0</v>
          </cell>
        </row>
        <row r="8042">
          <cell r="F8042" t="str">
            <v>07</v>
          </cell>
          <cell r="G8042" t="str">
            <v>Донације од осталих нивоа власти</v>
          </cell>
          <cell r="J8042">
            <v>0</v>
          </cell>
        </row>
        <row r="8043">
          <cell r="F8043" t="str">
            <v>08</v>
          </cell>
          <cell r="G8043" t="str">
            <v>Донације од невладиних организација и појединаца</v>
          </cell>
          <cell r="J8043">
            <v>0</v>
          </cell>
        </row>
        <row r="8044">
          <cell r="F8044" t="str">
            <v>09</v>
          </cell>
          <cell r="G8044" t="str">
            <v>Примања од продаје нефинансијске имовине</v>
          </cell>
          <cell r="J8044">
            <v>0</v>
          </cell>
        </row>
        <row r="8045">
          <cell r="F8045" t="str">
            <v>10</v>
          </cell>
          <cell r="G8045" t="str">
            <v>Примања од домаћих задуживања</v>
          </cell>
          <cell r="J8045">
            <v>0</v>
          </cell>
        </row>
        <row r="8046">
          <cell r="F8046" t="str">
            <v>11</v>
          </cell>
          <cell r="G8046" t="str">
            <v>Примања од иностраних задуживања</v>
          </cell>
          <cell r="J8046">
            <v>0</v>
          </cell>
        </row>
        <row r="8047">
          <cell r="F8047" t="str">
            <v>12</v>
          </cell>
          <cell r="G8047" t="str">
            <v>Примања од отплате датих кредита и продаје финансијске имовине</v>
          </cell>
          <cell r="J8047">
            <v>0</v>
          </cell>
        </row>
        <row r="8048">
          <cell r="F8048" t="str">
            <v>13</v>
          </cell>
          <cell r="G8048" t="str">
            <v>Нераспоређени вишак прихода из ранијих година</v>
          </cell>
          <cell r="J8048">
            <v>0</v>
          </cell>
        </row>
        <row r="8049">
          <cell r="F8049" t="str">
            <v>14</v>
          </cell>
          <cell r="G8049" t="str">
            <v>Неутрошена средства од приватизације из претходних година</v>
          </cell>
          <cell r="J8049">
            <v>0</v>
          </cell>
        </row>
        <row r="8050">
          <cell r="F8050" t="str">
            <v>15</v>
          </cell>
          <cell r="G8050" t="str">
            <v>Неутрошена средства донација из претходних година</v>
          </cell>
          <cell r="J8050">
            <v>0</v>
          </cell>
        </row>
        <row r="8051">
          <cell r="F8051" t="str">
            <v>16</v>
          </cell>
          <cell r="G8051" t="str">
            <v>Родитељски динар за ваннаставне активности</v>
          </cell>
          <cell r="J8051">
            <v>0</v>
          </cell>
        </row>
        <row r="8052">
          <cell r="G8052" t="str">
            <v>Свега за Програм 13:</v>
          </cell>
          <cell r="H8052">
            <v>0</v>
          </cell>
          <cell r="I8052">
            <v>0</v>
          </cell>
          <cell r="J8052">
            <v>0</v>
          </cell>
        </row>
        <row r="8054">
          <cell r="G8054" t="str">
            <v>Извори финансирања за Главу 8.3:</v>
          </cell>
        </row>
        <row r="8055">
          <cell r="F8055" t="str">
            <v>01</v>
          </cell>
          <cell r="G8055" t="str">
            <v>Приходи из буџета</v>
          </cell>
          <cell r="H8055">
            <v>0</v>
          </cell>
          <cell r="J8055">
            <v>0</v>
          </cell>
        </row>
        <row r="8056">
          <cell r="F8056" t="str">
            <v>02</v>
          </cell>
          <cell r="G8056" t="str">
            <v>Трансфери између корисника на истом нивоу</v>
          </cell>
          <cell r="J8056">
            <v>0</v>
          </cell>
        </row>
        <row r="8057">
          <cell r="F8057" t="str">
            <v>03</v>
          </cell>
          <cell r="G8057" t="str">
            <v>Социјални доприноси</v>
          </cell>
          <cell r="J8057">
            <v>0</v>
          </cell>
        </row>
        <row r="8058">
          <cell r="F8058" t="str">
            <v>04</v>
          </cell>
          <cell r="G8058" t="str">
            <v>Сопствени приходи буџетских корисника</v>
          </cell>
          <cell r="J8058">
            <v>0</v>
          </cell>
        </row>
        <row r="8059">
          <cell r="F8059" t="str">
            <v>05</v>
          </cell>
          <cell r="G8059" t="str">
            <v>Донације од иностраних земаља</v>
          </cell>
          <cell r="J8059">
            <v>0</v>
          </cell>
        </row>
        <row r="8060">
          <cell r="F8060" t="str">
            <v>06</v>
          </cell>
          <cell r="G8060" t="str">
            <v>Донације од међународних организација</v>
          </cell>
          <cell r="J8060">
            <v>0</v>
          </cell>
        </row>
        <row r="8061">
          <cell r="F8061" t="str">
            <v>07</v>
          </cell>
          <cell r="G8061" t="str">
            <v>Донације од осталих нивоа власти</v>
          </cell>
          <cell r="J8061">
            <v>0</v>
          </cell>
        </row>
        <row r="8062">
          <cell r="F8062" t="str">
            <v>08</v>
          </cell>
          <cell r="G8062" t="str">
            <v>Донације од невладиних организација и појединаца</v>
          </cell>
          <cell r="J8062">
            <v>0</v>
          </cell>
        </row>
        <row r="8063">
          <cell r="F8063" t="str">
            <v>09</v>
          </cell>
          <cell r="G8063" t="str">
            <v>Примања од продаје нефинансијске имовине</v>
          </cell>
          <cell r="J8063">
            <v>0</v>
          </cell>
        </row>
        <row r="8064">
          <cell r="F8064" t="str">
            <v>10</v>
          </cell>
          <cell r="G8064" t="str">
            <v>Примања од домаћих задуживања</v>
          </cell>
          <cell r="J8064">
            <v>0</v>
          </cell>
        </row>
        <row r="8065">
          <cell r="F8065" t="str">
            <v>11</v>
          </cell>
          <cell r="G8065" t="str">
            <v>Примања од иностраних задуживања</v>
          </cell>
          <cell r="J8065">
            <v>0</v>
          </cell>
        </row>
        <row r="8066">
          <cell r="F8066" t="str">
            <v>12</v>
          </cell>
          <cell r="G8066" t="str">
            <v>Примања од отплате датих кредита и продаје финансијске имовине</v>
          </cell>
          <cell r="J8066">
            <v>0</v>
          </cell>
        </row>
        <row r="8067">
          <cell r="F8067" t="str">
            <v>13</v>
          </cell>
          <cell r="G8067" t="str">
            <v>Нераспоређени вишак прихода из ранијих година</v>
          </cell>
          <cell r="J8067">
            <v>0</v>
          </cell>
        </row>
        <row r="8068">
          <cell r="F8068" t="str">
            <v>14</v>
          </cell>
          <cell r="G8068" t="str">
            <v>Неутрошена средства од приватизације из претходних година</v>
          </cell>
          <cell r="J8068">
            <v>0</v>
          </cell>
        </row>
        <row r="8069">
          <cell r="F8069" t="str">
            <v>15</v>
          </cell>
          <cell r="G8069" t="str">
            <v>Неутрошена средства донација из претходних година</v>
          </cell>
          <cell r="J8069">
            <v>0</v>
          </cell>
        </row>
        <row r="8070">
          <cell r="F8070" t="str">
            <v>16</v>
          </cell>
          <cell r="G8070" t="str">
            <v>Родитељски динар за ваннаставне активности</v>
          </cell>
          <cell r="J8070">
            <v>0</v>
          </cell>
        </row>
        <row r="8071">
          <cell r="G8071" t="str">
            <v>Свега за Главу 8.3:</v>
          </cell>
          <cell r="H8071">
            <v>0</v>
          </cell>
          <cell r="I8071">
            <v>0</v>
          </cell>
          <cell r="J8071">
            <v>0</v>
          </cell>
        </row>
        <row r="8073">
          <cell r="G8073" t="str">
            <v>ИСТОРИЈСКИ АРХИВ</v>
          </cell>
        </row>
        <row r="8074">
          <cell r="C8074" t="str">
            <v>1201</v>
          </cell>
          <cell r="G8074" t="str">
            <v>ПРОГРАМ 13 - РАЗВОЈ КУЛТУРЕ</v>
          </cell>
        </row>
        <row r="8075">
          <cell r="C8075" t="str">
            <v>1201-0001</v>
          </cell>
          <cell r="G8075" t="str">
            <v>Функционисање локалних установа културе</v>
          </cell>
        </row>
        <row r="8076">
          <cell r="D8076">
            <v>820</v>
          </cell>
          <cell r="G8076" t="str">
            <v>Услуге културе</v>
          </cell>
        </row>
        <row r="8077">
          <cell r="F8077">
            <v>411</v>
          </cell>
          <cell r="G8077" t="str">
            <v>Плате, додаци и накнаде запослених (зараде)</v>
          </cell>
          <cell r="J8077">
            <v>0</v>
          </cell>
        </row>
        <row r="8078">
          <cell r="F8078">
            <v>412</v>
          </cell>
          <cell r="G8078" t="str">
            <v>Социјални доприноси на терет послодавца</v>
          </cell>
          <cell r="J8078">
            <v>0</v>
          </cell>
        </row>
        <row r="8079">
          <cell r="F8079">
            <v>413</v>
          </cell>
          <cell r="G8079" t="str">
            <v>Накнаде у натури</v>
          </cell>
          <cell r="J8079">
            <v>0</v>
          </cell>
        </row>
        <row r="8080">
          <cell r="F8080">
            <v>414</v>
          </cell>
          <cell r="G8080" t="str">
            <v>Социјална давања запосленима</v>
          </cell>
          <cell r="J8080">
            <v>0</v>
          </cell>
        </row>
        <row r="8081">
          <cell r="F8081">
            <v>415</v>
          </cell>
          <cell r="G8081" t="str">
            <v>Накнаде трошкова за запослене</v>
          </cell>
          <cell r="J8081">
            <v>0</v>
          </cell>
        </row>
        <row r="8082">
          <cell r="F8082">
            <v>416</v>
          </cell>
          <cell r="G8082" t="str">
            <v>Награде запосленима и остали посебни расходи</v>
          </cell>
          <cell r="J8082">
            <v>0</v>
          </cell>
        </row>
        <row r="8083">
          <cell r="F8083">
            <v>417</v>
          </cell>
          <cell r="G8083" t="str">
            <v>Посланички додатак</v>
          </cell>
          <cell r="J8083">
            <v>0</v>
          </cell>
        </row>
        <row r="8084">
          <cell r="F8084">
            <v>418</v>
          </cell>
          <cell r="G8084" t="str">
            <v>Судијски додатак.</v>
          </cell>
          <cell r="J8084">
            <v>0</v>
          </cell>
        </row>
        <row r="8085">
          <cell r="F8085">
            <v>421</v>
          </cell>
          <cell r="G8085" t="str">
            <v>Стални трошкови</v>
          </cell>
          <cell r="J8085">
            <v>0</v>
          </cell>
        </row>
        <row r="8086">
          <cell r="F8086">
            <v>422</v>
          </cell>
          <cell r="G8086" t="str">
            <v>Трошкови путовања</v>
          </cell>
          <cell r="J8086">
            <v>0</v>
          </cell>
        </row>
        <row r="8087">
          <cell r="F8087">
            <v>423</v>
          </cell>
          <cell r="G8087" t="str">
            <v>Услуге по уговору</v>
          </cell>
          <cell r="J8087">
            <v>0</v>
          </cell>
        </row>
        <row r="8088">
          <cell r="F8088">
            <v>424</v>
          </cell>
          <cell r="G8088" t="str">
            <v>Специјализоване услуге</v>
          </cell>
          <cell r="J8088">
            <v>0</v>
          </cell>
        </row>
        <row r="8089">
          <cell r="F8089">
            <v>425</v>
          </cell>
          <cell r="G8089" t="str">
            <v>Текуће поправке и одржавање</v>
          </cell>
          <cell r="J8089">
            <v>0</v>
          </cell>
        </row>
        <row r="8090">
          <cell r="F8090">
            <v>426</v>
          </cell>
          <cell r="G8090" t="str">
            <v>Материјал</v>
          </cell>
          <cell r="J8090">
            <v>0</v>
          </cell>
        </row>
        <row r="8091">
          <cell r="F8091">
            <v>431</v>
          </cell>
          <cell r="G8091" t="str">
            <v>Амортизација некретнина и опреме</v>
          </cell>
          <cell r="J8091">
            <v>0</v>
          </cell>
        </row>
        <row r="8092">
          <cell r="F8092">
            <v>432</v>
          </cell>
          <cell r="G8092" t="str">
            <v>Амортизација култивисане имовине</v>
          </cell>
          <cell r="J8092">
            <v>0</v>
          </cell>
        </row>
        <row r="8093">
          <cell r="F8093">
            <v>433</v>
          </cell>
          <cell r="G8093" t="str">
            <v>Употреба драгоцености</v>
          </cell>
          <cell r="J8093">
            <v>0</v>
          </cell>
        </row>
        <row r="8094">
          <cell r="F8094">
            <v>434</v>
          </cell>
          <cell r="G8094" t="str">
            <v>Употреба природне имовине</v>
          </cell>
          <cell r="J8094">
            <v>0</v>
          </cell>
        </row>
        <row r="8095">
          <cell r="F8095">
            <v>435</v>
          </cell>
          <cell r="G8095" t="str">
            <v>Амортизација нематеријалне имовине</v>
          </cell>
          <cell r="J8095">
            <v>0</v>
          </cell>
        </row>
        <row r="8096">
          <cell r="F8096">
            <v>441</v>
          </cell>
          <cell r="G8096" t="str">
            <v>Отплата домаћих камата</v>
          </cell>
          <cell r="J8096">
            <v>0</v>
          </cell>
        </row>
        <row r="8097">
          <cell r="F8097">
            <v>442</v>
          </cell>
          <cell r="G8097" t="str">
            <v>Отплата страних камата</v>
          </cell>
          <cell r="J8097">
            <v>0</v>
          </cell>
        </row>
        <row r="8098">
          <cell r="F8098">
            <v>443</v>
          </cell>
          <cell r="G8098" t="str">
            <v>Отплата камата по гаранцијама</v>
          </cell>
          <cell r="J8098">
            <v>0</v>
          </cell>
        </row>
        <row r="8099">
          <cell r="F8099">
            <v>444</v>
          </cell>
          <cell r="G8099" t="str">
            <v>Пратећи трошкови задуживања</v>
          </cell>
          <cell r="J8099">
            <v>0</v>
          </cell>
        </row>
        <row r="8100">
          <cell r="F8100">
            <v>4511</v>
          </cell>
          <cell r="G8100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8100">
            <v>0</v>
          </cell>
        </row>
        <row r="8101">
          <cell r="F8101">
            <v>4512</v>
          </cell>
          <cell r="G8101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8101">
            <v>0</v>
          </cell>
        </row>
        <row r="8102">
          <cell r="F8102">
            <v>452</v>
          </cell>
          <cell r="G8102" t="str">
            <v>Субвенције приватним финансијским институцијама</v>
          </cell>
          <cell r="J8102">
            <v>0</v>
          </cell>
        </row>
        <row r="8103">
          <cell r="F8103">
            <v>453</v>
          </cell>
          <cell r="G8103" t="str">
            <v>Субвенције јавним финансијским институцијама</v>
          </cell>
          <cell r="J8103">
            <v>0</v>
          </cell>
        </row>
        <row r="8104">
          <cell r="F8104">
            <v>454</v>
          </cell>
          <cell r="G8104" t="str">
            <v>Субвенције приватним предузећима</v>
          </cell>
          <cell r="J8104">
            <v>0</v>
          </cell>
        </row>
        <row r="8105">
          <cell r="F8105">
            <v>461</v>
          </cell>
          <cell r="G8105" t="str">
            <v>Донације страним владама</v>
          </cell>
          <cell r="J8105">
            <v>0</v>
          </cell>
        </row>
        <row r="8106">
          <cell r="F8106">
            <v>462</v>
          </cell>
          <cell r="G8106" t="str">
            <v>Донације и дотације међународним организацијама</v>
          </cell>
          <cell r="J8106">
            <v>0</v>
          </cell>
        </row>
        <row r="8107">
          <cell r="F8107">
            <v>4631</v>
          </cell>
          <cell r="G8107" t="str">
            <v>Текући трансфери осталим нивоима власти</v>
          </cell>
          <cell r="J8107">
            <v>0</v>
          </cell>
        </row>
        <row r="8108">
          <cell r="F8108">
            <v>4632</v>
          </cell>
          <cell r="G8108" t="str">
            <v>Капитални трансфери осталим нивоима власти</v>
          </cell>
          <cell r="J8108">
            <v>0</v>
          </cell>
        </row>
        <row r="8109">
          <cell r="F8109">
            <v>464</v>
          </cell>
          <cell r="G8109" t="str">
            <v>Дотације организацијама обавезног социјалног осигурања</v>
          </cell>
          <cell r="J8109">
            <v>0</v>
          </cell>
        </row>
        <row r="8110">
          <cell r="F8110">
            <v>465</v>
          </cell>
          <cell r="G8110" t="str">
            <v>Остале донације, дотације и трансфери</v>
          </cell>
          <cell r="J8110">
            <v>0</v>
          </cell>
        </row>
        <row r="8111">
          <cell r="F8111">
            <v>472</v>
          </cell>
          <cell r="G8111" t="str">
            <v>Накнаде за социјалну заштиту из буџета</v>
          </cell>
          <cell r="J8111">
            <v>0</v>
          </cell>
        </row>
        <row r="8112">
          <cell r="F8112">
            <v>481</v>
          </cell>
          <cell r="G8112" t="str">
            <v>Дотације невладиним организацијама</v>
          </cell>
          <cell r="J8112">
            <v>0</v>
          </cell>
        </row>
        <row r="8113">
          <cell r="F8113">
            <v>482</v>
          </cell>
          <cell r="G8113" t="str">
            <v>Порези, обавезне таксе, казне и пенали</v>
          </cell>
          <cell r="J8113">
            <v>0</v>
          </cell>
        </row>
        <row r="8114">
          <cell r="F8114">
            <v>483</v>
          </cell>
          <cell r="G8114" t="str">
            <v>Новчане казне и пенали по решењу судова</v>
          </cell>
          <cell r="J8114">
            <v>0</v>
          </cell>
        </row>
        <row r="8115">
          <cell r="F8115">
            <v>484</v>
          </cell>
          <cell r="G8115" t="str">
            <v>Накнада штете за повреде или штету насталу услед елементарних непогода или других природних узрока</v>
          </cell>
          <cell r="J8115">
            <v>0</v>
          </cell>
        </row>
        <row r="8116">
          <cell r="F8116">
            <v>485</v>
          </cell>
          <cell r="G8116" t="str">
            <v>Накнада штете за повреде или штету нанету од стране државних органа</v>
          </cell>
          <cell r="J8116">
            <v>0</v>
          </cell>
        </row>
        <row r="8117">
          <cell r="F8117">
            <v>489</v>
          </cell>
          <cell r="G8117" t="str">
            <v>Расходи који се финансирају из средстава за реализацију националног инвестиционог плана</v>
          </cell>
          <cell r="J8117">
            <v>0</v>
          </cell>
        </row>
        <row r="8118">
          <cell r="F8118">
            <v>494</v>
          </cell>
          <cell r="G8118" t="str">
            <v>Административни трансфери из буџета - Текући расходи</v>
          </cell>
          <cell r="J8118">
            <v>0</v>
          </cell>
        </row>
        <row r="8119">
          <cell r="F8119">
            <v>495</v>
          </cell>
          <cell r="G8119" t="str">
            <v>Административни трансфери из буџета - Издаци за нефинансијску имовину</v>
          </cell>
          <cell r="J8119">
            <v>0</v>
          </cell>
        </row>
        <row r="8120">
          <cell r="F8120">
            <v>496</v>
          </cell>
          <cell r="G8120" t="str">
            <v>Административни трансфери из буџета - Издаци за отплату главнице и набавку финансијске имовине</v>
          </cell>
          <cell r="J8120">
            <v>0</v>
          </cell>
        </row>
        <row r="8121">
          <cell r="F8121">
            <v>499</v>
          </cell>
          <cell r="G8121" t="str">
            <v>Административни трансфери из буџета - Средства резерве</v>
          </cell>
          <cell r="J8121">
            <v>0</v>
          </cell>
        </row>
        <row r="8122">
          <cell r="F8122">
            <v>511</v>
          </cell>
          <cell r="G8122" t="str">
            <v>Зграде и грађевински објекти</v>
          </cell>
          <cell r="J8122">
            <v>0</v>
          </cell>
        </row>
        <row r="8123">
          <cell r="F8123">
            <v>512</v>
          </cell>
          <cell r="G8123" t="str">
            <v>Машине и опрема</v>
          </cell>
          <cell r="J8123">
            <v>0</v>
          </cell>
        </row>
        <row r="8124">
          <cell r="F8124">
            <v>513</v>
          </cell>
          <cell r="G8124" t="str">
            <v>Остале некретнине и опрема</v>
          </cell>
          <cell r="J8124">
            <v>0</v>
          </cell>
        </row>
        <row r="8125">
          <cell r="F8125">
            <v>514</v>
          </cell>
          <cell r="G8125" t="str">
            <v>Култивисана имовина</v>
          </cell>
          <cell r="J8125">
            <v>0</v>
          </cell>
        </row>
        <row r="8126">
          <cell r="F8126">
            <v>515</v>
          </cell>
          <cell r="G8126" t="str">
            <v>Нематеријална имовина</v>
          </cell>
          <cell r="J8126">
            <v>0</v>
          </cell>
        </row>
        <row r="8127">
          <cell r="F8127">
            <v>521</v>
          </cell>
          <cell r="G8127" t="str">
            <v>Робне резерве</v>
          </cell>
          <cell r="J8127">
            <v>0</v>
          </cell>
        </row>
        <row r="8128">
          <cell r="F8128">
            <v>522</v>
          </cell>
          <cell r="G8128" t="str">
            <v>Залихе производње</v>
          </cell>
          <cell r="J8128">
            <v>0</v>
          </cell>
        </row>
        <row r="8129">
          <cell r="F8129">
            <v>523</v>
          </cell>
          <cell r="G8129" t="str">
            <v>Залихе робе за даљу продају</v>
          </cell>
          <cell r="J8129">
            <v>0</v>
          </cell>
        </row>
        <row r="8130">
          <cell r="F8130">
            <v>531</v>
          </cell>
          <cell r="G8130" t="str">
            <v>Драгоцености</v>
          </cell>
          <cell r="J8130">
            <v>0</v>
          </cell>
        </row>
        <row r="8131">
          <cell r="F8131">
            <v>541</v>
          </cell>
          <cell r="G8131" t="str">
            <v>Земљиште</v>
          </cell>
          <cell r="J8131">
            <v>0</v>
          </cell>
        </row>
        <row r="8132">
          <cell r="F8132">
            <v>542</v>
          </cell>
          <cell r="G8132" t="str">
            <v>Рудна богатства</v>
          </cell>
          <cell r="J8132">
            <v>0</v>
          </cell>
        </row>
        <row r="8133">
          <cell r="F8133">
            <v>543</v>
          </cell>
          <cell r="G8133" t="str">
            <v>Шуме и воде</v>
          </cell>
          <cell r="J8133">
            <v>0</v>
          </cell>
        </row>
        <row r="8134">
          <cell r="F8134">
            <v>551</v>
          </cell>
          <cell r="G8134" t="str">
            <v>Нефинансијска имовина која се финансира из средстава за реализацију националног инвестиционог плана</v>
          </cell>
          <cell r="J8134">
            <v>0</v>
          </cell>
        </row>
        <row r="8135">
          <cell r="F8135">
            <v>611</v>
          </cell>
          <cell r="G8135" t="str">
            <v>Отплата главнице домаћим кредиторима</v>
          </cell>
          <cell r="J8135">
            <v>0</v>
          </cell>
        </row>
        <row r="8136">
          <cell r="F8136">
            <v>620</v>
          </cell>
          <cell r="G8136" t="str">
            <v>Набавка финансијске имовине</v>
          </cell>
          <cell r="J8136">
            <v>0</v>
          </cell>
        </row>
        <row r="8137">
          <cell r="G8137" t="str">
            <v>Извори финансирања за функцију 820:</v>
          </cell>
        </row>
        <row r="8138">
          <cell r="F8138" t="str">
            <v>01</v>
          </cell>
          <cell r="G8138" t="str">
            <v>Приходи из буџета</v>
          </cell>
          <cell r="H8138">
            <v>0</v>
          </cell>
          <cell r="J8138">
            <v>0</v>
          </cell>
        </row>
        <row r="8139">
          <cell r="F8139" t="str">
            <v>02</v>
          </cell>
          <cell r="G8139" t="str">
            <v>Трансфери између корисника на истом нивоу</v>
          </cell>
          <cell r="J8139">
            <v>0</v>
          </cell>
        </row>
        <row r="8140">
          <cell r="F8140" t="str">
            <v>03</v>
          </cell>
          <cell r="G8140" t="str">
            <v>Социјални доприноси</v>
          </cell>
          <cell r="J8140">
            <v>0</v>
          </cell>
        </row>
        <row r="8141">
          <cell r="F8141" t="str">
            <v>04</v>
          </cell>
          <cell r="G8141" t="str">
            <v>Сопствени приходи буџетских корисника</v>
          </cell>
          <cell r="J8141">
            <v>0</v>
          </cell>
        </row>
        <row r="8142">
          <cell r="F8142" t="str">
            <v>05</v>
          </cell>
          <cell r="G8142" t="str">
            <v>Донације од иностраних земаља</v>
          </cell>
          <cell r="J8142">
            <v>0</v>
          </cell>
        </row>
        <row r="8143">
          <cell r="F8143" t="str">
            <v>06</v>
          </cell>
          <cell r="G8143" t="str">
            <v>Донације од међународних организација</v>
          </cell>
          <cell r="J8143">
            <v>0</v>
          </cell>
        </row>
        <row r="8144">
          <cell r="F8144" t="str">
            <v>07</v>
          </cell>
          <cell r="G8144" t="str">
            <v>Донације од осталих нивоа власти</v>
          </cell>
          <cell r="J8144">
            <v>0</v>
          </cell>
        </row>
        <row r="8145">
          <cell r="F8145" t="str">
            <v>08</v>
          </cell>
          <cell r="G8145" t="str">
            <v>Донације од невладиних организација и појединаца</v>
          </cell>
          <cell r="J8145">
            <v>0</v>
          </cell>
        </row>
        <row r="8146">
          <cell r="F8146" t="str">
            <v>09</v>
          </cell>
          <cell r="G8146" t="str">
            <v>Примања од продаје нефинансијске имовине</v>
          </cell>
          <cell r="J8146">
            <v>0</v>
          </cell>
        </row>
        <row r="8147">
          <cell r="F8147" t="str">
            <v>10</v>
          </cell>
          <cell r="G8147" t="str">
            <v>Примања од домаћих задуживања</v>
          </cell>
          <cell r="J8147">
            <v>0</v>
          </cell>
        </row>
        <row r="8148">
          <cell r="F8148" t="str">
            <v>11</v>
          </cell>
          <cell r="G8148" t="str">
            <v>Примања од иностраних задуживања</v>
          </cell>
          <cell r="J8148">
            <v>0</v>
          </cell>
        </row>
        <row r="8149">
          <cell r="F8149" t="str">
            <v>12</v>
          </cell>
          <cell r="G8149" t="str">
            <v>Примања од отплате датих кредита и продаје финансијске имовине</v>
          </cell>
          <cell r="J8149">
            <v>0</v>
          </cell>
        </row>
        <row r="8150">
          <cell r="F8150" t="str">
            <v>13</v>
          </cell>
          <cell r="G8150" t="str">
            <v>Нераспоређени вишак прихода из ранијих година</v>
          </cell>
          <cell r="J8150">
            <v>0</v>
          </cell>
        </row>
        <row r="8151">
          <cell r="F8151" t="str">
            <v>14</v>
          </cell>
          <cell r="G8151" t="str">
            <v>Неутрошена средства од приватизације из претходних година</v>
          </cell>
          <cell r="J8151">
            <v>0</v>
          </cell>
        </row>
        <row r="8152">
          <cell r="F8152" t="str">
            <v>15</v>
          </cell>
          <cell r="G8152" t="str">
            <v>Неутрошена средства донација из претходних година</v>
          </cell>
          <cell r="J8152">
            <v>0</v>
          </cell>
        </row>
        <row r="8153">
          <cell r="F8153" t="str">
            <v>16</v>
          </cell>
          <cell r="G8153" t="str">
            <v>Родитељски динар за ваннаставне активности</v>
          </cell>
          <cell r="J8153">
            <v>0</v>
          </cell>
        </row>
        <row r="8154">
          <cell r="G8154" t="str">
            <v>Функција 820:</v>
          </cell>
          <cell r="H8154">
            <v>0</v>
          </cell>
          <cell r="I8154">
            <v>0</v>
          </cell>
          <cell r="J8154">
            <v>0</v>
          </cell>
        </row>
        <row r="8155">
          <cell r="G8155" t="str">
            <v>Извори финансирања за програмску активност 1201-0001:</v>
          </cell>
        </row>
        <row r="8156">
          <cell r="F8156" t="str">
            <v>01</v>
          </cell>
          <cell r="G8156" t="str">
            <v>Приходи из буџета</v>
          </cell>
          <cell r="H8156">
            <v>0</v>
          </cell>
          <cell r="J8156">
            <v>0</v>
          </cell>
        </row>
        <row r="8157">
          <cell r="F8157" t="str">
            <v>02</v>
          </cell>
          <cell r="G8157" t="str">
            <v>Трансфери између корисника на истом нивоу</v>
          </cell>
          <cell r="J8157">
            <v>0</v>
          </cell>
        </row>
        <row r="8158">
          <cell r="F8158" t="str">
            <v>03</v>
          </cell>
          <cell r="G8158" t="str">
            <v>Социјални доприноси</v>
          </cell>
          <cell r="J8158">
            <v>0</v>
          </cell>
        </row>
        <row r="8159">
          <cell r="F8159" t="str">
            <v>04</v>
          </cell>
          <cell r="G8159" t="str">
            <v>Сопствени приходи буџетских корисника</v>
          </cell>
          <cell r="J8159">
            <v>0</v>
          </cell>
        </row>
        <row r="8160">
          <cell r="F8160" t="str">
            <v>05</v>
          </cell>
          <cell r="G8160" t="str">
            <v>Донације од иностраних земаља</v>
          </cell>
          <cell r="J8160">
            <v>0</v>
          </cell>
        </row>
        <row r="8161">
          <cell r="F8161" t="str">
            <v>06</v>
          </cell>
          <cell r="G8161" t="str">
            <v>Донације од међународних организација</v>
          </cell>
          <cell r="J8161">
            <v>0</v>
          </cell>
        </row>
        <row r="8162">
          <cell r="F8162" t="str">
            <v>07</v>
          </cell>
          <cell r="G8162" t="str">
            <v>Донације од осталих нивоа власти</v>
          </cell>
          <cell r="J8162">
            <v>0</v>
          </cell>
        </row>
        <row r="8163">
          <cell r="F8163" t="str">
            <v>08</v>
          </cell>
          <cell r="G8163" t="str">
            <v>Донације од невладиних организација и појединаца</v>
          </cell>
          <cell r="J8163">
            <v>0</v>
          </cell>
        </row>
        <row r="8164">
          <cell r="F8164" t="str">
            <v>09</v>
          </cell>
          <cell r="G8164" t="str">
            <v>Примања од продаје нефинансијске имовине</v>
          </cell>
          <cell r="J8164">
            <v>0</v>
          </cell>
        </row>
        <row r="8165">
          <cell r="F8165" t="str">
            <v>10</v>
          </cell>
          <cell r="G8165" t="str">
            <v>Примања од домаћих задуживања</v>
          </cell>
          <cell r="J8165">
            <v>0</v>
          </cell>
        </row>
        <row r="8166">
          <cell r="F8166" t="str">
            <v>11</v>
          </cell>
          <cell r="G8166" t="str">
            <v>Примања од иностраних задуживања</v>
          </cell>
          <cell r="J8166">
            <v>0</v>
          </cell>
        </row>
        <row r="8167">
          <cell r="F8167" t="str">
            <v>12</v>
          </cell>
          <cell r="G8167" t="str">
            <v>Примања од отплате датих кредита и продаје финансијске имовине</v>
          </cell>
          <cell r="J8167">
            <v>0</v>
          </cell>
        </row>
        <row r="8168">
          <cell r="F8168" t="str">
            <v>13</v>
          </cell>
          <cell r="G8168" t="str">
            <v>Нераспоређени вишак прихода из ранијих година</v>
          </cell>
          <cell r="J8168">
            <v>0</v>
          </cell>
        </row>
        <row r="8169">
          <cell r="F8169" t="str">
            <v>14</v>
          </cell>
          <cell r="G8169" t="str">
            <v>Неутрошена средства од приватизације из претходних година</v>
          </cell>
          <cell r="J8169">
            <v>0</v>
          </cell>
        </row>
        <row r="8170">
          <cell r="F8170" t="str">
            <v>15</v>
          </cell>
          <cell r="G8170" t="str">
            <v>Неутрошена средства донација из претходних година</v>
          </cell>
          <cell r="J8170">
            <v>0</v>
          </cell>
        </row>
        <row r="8171">
          <cell r="F8171" t="str">
            <v>16</v>
          </cell>
          <cell r="G8171" t="str">
            <v>Родитељски динар за ваннаставне активности</v>
          </cell>
          <cell r="J8171">
            <v>0</v>
          </cell>
        </row>
        <row r="8172">
          <cell r="G8172" t="str">
            <v>Свега за програмску активност 1201-0001:</v>
          </cell>
          <cell r="H8172">
            <v>0</v>
          </cell>
          <cell r="I8172">
            <v>0</v>
          </cell>
          <cell r="J8172">
            <v>0</v>
          </cell>
        </row>
        <row r="8174">
          <cell r="C8174" t="str">
            <v>1201-П4</v>
          </cell>
          <cell r="G8174" t="str">
            <v xml:space="preserve">Пројекат: </v>
          </cell>
        </row>
        <row r="8175">
          <cell r="D8175">
            <v>820</v>
          </cell>
          <cell r="G8175" t="str">
            <v>Услуге културе</v>
          </cell>
        </row>
        <row r="8176">
          <cell r="F8176">
            <v>411</v>
          </cell>
          <cell r="G8176" t="str">
            <v>Плате, додаци и накнаде запослених (зараде)</v>
          </cell>
          <cell r="J8176">
            <v>0</v>
          </cell>
        </row>
        <row r="8177">
          <cell r="F8177">
            <v>412</v>
          </cell>
          <cell r="G8177" t="str">
            <v>Социјални доприноси на терет послодавца</v>
          </cell>
          <cell r="J8177">
            <v>0</v>
          </cell>
        </row>
        <row r="8178">
          <cell r="F8178">
            <v>413</v>
          </cell>
          <cell r="G8178" t="str">
            <v>Накнаде у натури</v>
          </cell>
          <cell r="J8178">
            <v>0</v>
          </cell>
        </row>
        <row r="8179">
          <cell r="F8179">
            <v>414</v>
          </cell>
          <cell r="G8179" t="str">
            <v>Социјална давања запосленима</v>
          </cell>
          <cell r="J8179">
            <v>0</v>
          </cell>
        </row>
        <row r="8180">
          <cell r="F8180">
            <v>415</v>
          </cell>
          <cell r="G8180" t="str">
            <v>Накнаде трошкова за запослене</v>
          </cell>
          <cell r="J8180">
            <v>0</v>
          </cell>
        </row>
        <row r="8181">
          <cell r="F8181">
            <v>416</v>
          </cell>
          <cell r="G8181" t="str">
            <v>Награде запосленима и остали посебни расходи</v>
          </cell>
          <cell r="J8181">
            <v>0</v>
          </cell>
        </row>
        <row r="8182">
          <cell r="F8182">
            <v>417</v>
          </cell>
          <cell r="G8182" t="str">
            <v>Посланички додатак</v>
          </cell>
          <cell r="J8182">
            <v>0</v>
          </cell>
        </row>
        <row r="8183">
          <cell r="F8183">
            <v>418</v>
          </cell>
          <cell r="G8183" t="str">
            <v>Судијски додатак.</v>
          </cell>
          <cell r="J8183">
            <v>0</v>
          </cell>
        </row>
        <row r="8184">
          <cell r="F8184">
            <v>421</v>
          </cell>
          <cell r="G8184" t="str">
            <v>Стални трошкови</v>
          </cell>
          <cell r="J8184">
            <v>0</v>
          </cell>
        </row>
        <row r="8185">
          <cell r="F8185">
            <v>422</v>
          </cell>
          <cell r="G8185" t="str">
            <v>Трошкови путовања</v>
          </cell>
          <cell r="J8185">
            <v>0</v>
          </cell>
        </row>
        <row r="8186">
          <cell r="F8186">
            <v>423</v>
          </cell>
          <cell r="G8186" t="str">
            <v>Услуге по уговору</v>
          </cell>
          <cell r="J8186">
            <v>0</v>
          </cell>
        </row>
        <row r="8187">
          <cell r="F8187">
            <v>424</v>
          </cell>
          <cell r="G8187" t="str">
            <v>Специјализоване услуге</v>
          </cell>
          <cell r="J8187">
            <v>0</v>
          </cell>
        </row>
        <row r="8188">
          <cell r="F8188">
            <v>425</v>
          </cell>
          <cell r="G8188" t="str">
            <v>Текуће поправке и одржавање</v>
          </cell>
          <cell r="J8188">
            <v>0</v>
          </cell>
        </row>
        <row r="8189">
          <cell r="F8189">
            <v>426</v>
          </cell>
          <cell r="G8189" t="str">
            <v>Материјал</v>
          </cell>
          <cell r="J8189">
            <v>0</v>
          </cell>
        </row>
        <row r="8190">
          <cell r="F8190">
            <v>431</v>
          </cell>
          <cell r="G8190" t="str">
            <v>Амортизација некретнина и опреме</v>
          </cell>
          <cell r="J8190">
            <v>0</v>
          </cell>
        </row>
        <row r="8191">
          <cell r="F8191">
            <v>432</v>
          </cell>
          <cell r="G8191" t="str">
            <v>Амортизација култивисане имовине</v>
          </cell>
          <cell r="J8191">
            <v>0</v>
          </cell>
        </row>
        <row r="8192">
          <cell r="F8192">
            <v>433</v>
          </cell>
          <cell r="G8192" t="str">
            <v>Употреба драгоцености</v>
          </cell>
          <cell r="J8192">
            <v>0</v>
          </cell>
        </row>
        <row r="8193">
          <cell r="F8193">
            <v>434</v>
          </cell>
          <cell r="G8193" t="str">
            <v>Употреба природне имовине</v>
          </cell>
          <cell r="J8193">
            <v>0</v>
          </cell>
        </row>
        <row r="8194">
          <cell r="F8194">
            <v>435</v>
          </cell>
          <cell r="G8194" t="str">
            <v>Амортизација нематеријалне имовине</v>
          </cell>
          <cell r="J8194">
            <v>0</v>
          </cell>
        </row>
        <row r="8195">
          <cell r="F8195">
            <v>441</v>
          </cell>
          <cell r="G8195" t="str">
            <v>Отплата домаћих камата</v>
          </cell>
          <cell r="J8195">
            <v>0</v>
          </cell>
        </row>
        <row r="8196">
          <cell r="F8196">
            <v>442</v>
          </cell>
          <cell r="G8196" t="str">
            <v>Отплата страних камата</v>
          </cell>
          <cell r="J8196">
            <v>0</v>
          </cell>
        </row>
        <row r="8197">
          <cell r="F8197">
            <v>443</v>
          </cell>
          <cell r="G8197" t="str">
            <v>Отплата камата по гаранцијама</v>
          </cell>
          <cell r="J8197">
            <v>0</v>
          </cell>
        </row>
        <row r="8198">
          <cell r="F8198">
            <v>444</v>
          </cell>
          <cell r="G8198" t="str">
            <v>Пратећи трошкови задуживања</v>
          </cell>
          <cell r="J8198">
            <v>0</v>
          </cell>
        </row>
        <row r="8199">
          <cell r="F8199">
            <v>4511</v>
          </cell>
          <cell r="G8199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8199">
            <v>0</v>
          </cell>
        </row>
        <row r="8200">
          <cell r="F8200">
            <v>4512</v>
          </cell>
          <cell r="G8200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8200">
            <v>0</v>
          </cell>
        </row>
        <row r="8201">
          <cell r="F8201">
            <v>452</v>
          </cell>
          <cell r="G8201" t="str">
            <v>Субвенције приватним финансијским институцијама</v>
          </cell>
          <cell r="J8201">
            <v>0</v>
          </cell>
        </row>
        <row r="8202">
          <cell r="F8202">
            <v>453</v>
          </cell>
          <cell r="G8202" t="str">
            <v>Субвенције јавним финансијским институцијама</v>
          </cell>
          <cell r="J8202">
            <v>0</v>
          </cell>
        </row>
        <row r="8203">
          <cell r="F8203">
            <v>454</v>
          </cell>
          <cell r="G8203" t="str">
            <v>Субвенције приватним предузећима</v>
          </cell>
          <cell r="J8203">
            <v>0</v>
          </cell>
        </row>
        <row r="8204">
          <cell r="F8204">
            <v>461</v>
          </cell>
          <cell r="G8204" t="str">
            <v>Донације страним владама</v>
          </cell>
          <cell r="J8204">
            <v>0</v>
          </cell>
        </row>
        <row r="8205">
          <cell r="F8205">
            <v>462</v>
          </cell>
          <cell r="G8205" t="str">
            <v>Донације и дотације међународним организацијама</v>
          </cell>
          <cell r="J8205">
            <v>0</v>
          </cell>
        </row>
        <row r="8206">
          <cell r="F8206">
            <v>4631</v>
          </cell>
          <cell r="G8206" t="str">
            <v>Текући трансфери осталим нивоима власти</v>
          </cell>
          <cell r="J8206">
            <v>0</v>
          </cell>
        </row>
        <row r="8207">
          <cell r="F8207">
            <v>4632</v>
          </cell>
          <cell r="G8207" t="str">
            <v>Капитални трансфери осталим нивоима власти</v>
          </cell>
          <cell r="J8207">
            <v>0</v>
          </cell>
        </row>
        <row r="8208">
          <cell r="F8208">
            <v>464</v>
          </cell>
          <cell r="G8208" t="str">
            <v>Дотације организацијама обавезног социјалног осигурања</v>
          </cell>
          <cell r="J8208">
            <v>0</v>
          </cell>
        </row>
        <row r="8209">
          <cell r="F8209">
            <v>465</v>
          </cell>
          <cell r="G8209" t="str">
            <v>Остале донације, дотације и трансфери</v>
          </cell>
          <cell r="J8209">
            <v>0</v>
          </cell>
        </row>
        <row r="8210">
          <cell r="F8210">
            <v>472</v>
          </cell>
          <cell r="G8210" t="str">
            <v>Накнаде за социјалну заштиту из буџета</v>
          </cell>
          <cell r="J8210">
            <v>0</v>
          </cell>
        </row>
        <row r="8211">
          <cell r="F8211">
            <v>481</v>
          </cell>
          <cell r="G8211" t="str">
            <v>Дотације невладиним организацијама</v>
          </cell>
          <cell r="J8211">
            <v>0</v>
          </cell>
        </row>
        <row r="8212">
          <cell r="F8212">
            <v>482</v>
          </cell>
          <cell r="G8212" t="str">
            <v>Порези, обавезне таксе, казне и пенали</v>
          </cell>
          <cell r="J8212">
            <v>0</v>
          </cell>
        </row>
        <row r="8213">
          <cell r="F8213">
            <v>483</v>
          </cell>
          <cell r="G8213" t="str">
            <v>Новчане казне и пенали по решењу судова</v>
          </cell>
          <cell r="J8213">
            <v>0</v>
          </cell>
        </row>
        <row r="8214">
          <cell r="F8214">
            <v>484</v>
          </cell>
          <cell r="G8214" t="str">
            <v>Накнада штете за повреде или штету насталу услед елементарних непогода или других природних узрока</v>
          </cell>
          <cell r="J8214">
            <v>0</v>
          </cell>
        </row>
        <row r="8215">
          <cell r="F8215">
            <v>485</v>
          </cell>
          <cell r="G8215" t="str">
            <v>Накнада штете за повреде или штету нанету од стране државних органа</v>
          </cell>
          <cell r="J8215">
            <v>0</v>
          </cell>
        </row>
        <row r="8216">
          <cell r="F8216">
            <v>489</v>
          </cell>
          <cell r="G8216" t="str">
            <v>Расходи који се финансирају из средстава за реализацију националног инвестиционог плана</v>
          </cell>
          <cell r="J8216">
            <v>0</v>
          </cell>
        </row>
        <row r="8217">
          <cell r="F8217">
            <v>494</v>
          </cell>
          <cell r="G8217" t="str">
            <v>Административни трансфери из буџета - Текући расходи</v>
          </cell>
          <cell r="J8217">
            <v>0</v>
          </cell>
        </row>
        <row r="8218">
          <cell r="F8218">
            <v>495</v>
          </cell>
          <cell r="G8218" t="str">
            <v>Административни трансфери из буџета - Издаци за нефинансијску имовину</v>
          </cell>
          <cell r="J8218">
            <v>0</v>
          </cell>
        </row>
        <row r="8219">
          <cell r="F8219">
            <v>496</v>
          </cell>
          <cell r="G8219" t="str">
            <v>Административни трансфери из буџета - Издаци за отплату главнице и набавку финансијске имовине</v>
          </cell>
          <cell r="J8219">
            <v>0</v>
          </cell>
        </row>
        <row r="8220">
          <cell r="F8220">
            <v>499</v>
          </cell>
          <cell r="G8220" t="str">
            <v>Административни трансфери из буџета - Средства резерве</v>
          </cell>
          <cell r="J8220">
            <v>0</v>
          </cell>
        </row>
        <row r="8221">
          <cell r="F8221">
            <v>511</v>
          </cell>
          <cell r="G8221" t="str">
            <v>Зграде и грађевински објекти</v>
          </cell>
          <cell r="J8221">
            <v>0</v>
          </cell>
        </row>
        <row r="8222">
          <cell r="F8222">
            <v>512</v>
          </cell>
          <cell r="G8222" t="str">
            <v>Машине и опрема</v>
          </cell>
          <cell r="J8222">
            <v>0</v>
          </cell>
        </row>
        <row r="8223">
          <cell r="F8223">
            <v>513</v>
          </cell>
          <cell r="G8223" t="str">
            <v>Остале некретнине и опрема</v>
          </cell>
          <cell r="J8223">
            <v>0</v>
          </cell>
        </row>
        <row r="8224">
          <cell r="F8224">
            <v>514</v>
          </cell>
          <cell r="G8224" t="str">
            <v>Култивисана имовина</v>
          </cell>
          <cell r="J8224">
            <v>0</v>
          </cell>
        </row>
        <row r="8225">
          <cell r="F8225">
            <v>515</v>
          </cell>
          <cell r="G8225" t="str">
            <v>Нематеријална имовина</v>
          </cell>
          <cell r="J8225">
            <v>0</v>
          </cell>
        </row>
        <row r="8226">
          <cell r="F8226">
            <v>521</v>
          </cell>
          <cell r="G8226" t="str">
            <v>Робне резерве</v>
          </cell>
          <cell r="J8226">
            <v>0</v>
          </cell>
        </row>
        <row r="8227">
          <cell r="F8227">
            <v>522</v>
          </cell>
          <cell r="G8227" t="str">
            <v>Залихе производње</v>
          </cell>
          <cell r="J8227">
            <v>0</v>
          </cell>
        </row>
        <row r="8228">
          <cell r="F8228">
            <v>523</v>
          </cell>
          <cell r="G8228" t="str">
            <v>Залихе робе за даљу продају</v>
          </cell>
          <cell r="J8228">
            <v>0</v>
          </cell>
        </row>
        <row r="8229">
          <cell r="F8229">
            <v>531</v>
          </cell>
          <cell r="G8229" t="str">
            <v>Драгоцености</v>
          </cell>
          <cell r="J8229">
            <v>0</v>
          </cell>
        </row>
        <row r="8230">
          <cell r="F8230">
            <v>541</v>
          </cell>
          <cell r="G8230" t="str">
            <v>Земљиште</v>
          </cell>
          <cell r="J8230">
            <v>0</v>
          </cell>
        </row>
        <row r="8231">
          <cell r="F8231">
            <v>542</v>
          </cell>
          <cell r="G8231" t="str">
            <v>Рудна богатства</v>
          </cell>
          <cell r="J8231">
            <v>0</v>
          </cell>
        </row>
        <row r="8232">
          <cell r="F8232">
            <v>543</v>
          </cell>
          <cell r="G8232" t="str">
            <v>Шуме и воде</v>
          </cell>
          <cell r="J8232">
            <v>0</v>
          </cell>
        </row>
        <row r="8233">
          <cell r="F8233">
            <v>551</v>
          </cell>
          <cell r="G8233" t="str">
            <v>Нефинансијска имовина која се финансира из средстава за реализацију националног инвестиционог плана</v>
          </cell>
          <cell r="J8233">
            <v>0</v>
          </cell>
        </row>
        <row r="8234">
          <cell r="F8234">
            <v>611</v>
          </cell>
          <cell r="G8234" t="str">
            <v>Отплата главнице домаћим кредиторима</v>
          </cell>
          <cell r="J8234">
            <v>0</v>
          </cell>
        </row>
        <row r="8235">
          <cell r="F8235">
            <v>620</v>
          </cell>
          <cell r="G8235" t="str">
            <v>Набавка финансијске имовине</v>
          </cell>
          <cell r="J8235">
            <v>0</v>
          </cell>
        </row>
        <row r="8236">
          <cell r="G8236" t="str">
            <v>Извори финансирања за функцију 820:</v>
          </cell>
        </row>
        <row r="8237">
          <cell r="F8237" t="str">
            <v>01</v>
          </cell>
          <cell r="G8237" t="str">
            <v>Приходи из буџета</v>
          </cell>
          <cell r="H8237">
            <v>0</v>
          </cell>
          <cell r="J8237">
            <v>0</v>
          </cell>
        </row>
        <row r="8238">
          <cell r="F8238" t="str">
            <v>02</v>
          </cell>
          <cell r="G8238" t="str">
            <v>Трансфери између корисника на истом нивоу</v>
          </cell>
          <cell r="J8238">
            <v>0</v>
          </cell>
        </row>
        <row r="8239">
          <cell r="F8239" t="str">
            <v>03</v>
          </cell>
          <cell r="G8239" t="str">
            <v>Социјални доприноси</v>
          </cell>
          <cell r="J8239">
            <v>0</v>
          </cell>
        </row>
        <row r="8240">
          <cell r="F8240" t="str">
            <v>04</v>
          </cell>
          <cell r="G8240" t="str">
            <v>Сопствени приходи буџетских корисника</v>
          </cell>
          <cell r="J8240">
            <v>0</v>
          </cell>
        </row>
        <row r="8241">
          <cell r="F8241" t="str">
            <v>05</v>
          </cell>
          <cell r="G8241" t="str">
            <v>Донације од иностраних земаља</v>
          </cell>
          <cell r="J8241">
            <v>0</v>
          </cell>
        </row>
        <row r="8242">
          <cell r="F8242" t="str">
            <v>06</v>
          </cell>
          <cell r="G8242" t="str">
            <v>Донације од међународних организација</v>
          </cell>
          <cell r="J8242">
            <v>0</v>
          </cell>
        </row>
        <row r="8243">
          <cell r="F8243" t="str">
            <v>07</v>
          </cell>
          <cell r="G8243" t="str">
            <v>Донације од осталих нивоа власти</v>
          </cell>
          <cell r="J8243">
            <v>0</v>
          </cell>
        </row>
        <row r="8244">
          <cell r="F8244" t="str">
            <v>08</v>
          </cell>
          <cell r="G8244" t="str">
            <v>Донације од невладиних организација и појединаца</v>
          </cell>
          <cell r="J8244">
            <v>0</v>
          </cell>
        </row>
        <row r="8245">
          <cell r="F8245" t="str">
            <v>09</v>
          </cell>
          <cell r="G8245" t="str">
            <v>Примања од продаје нефинансијске имовине</v>
          </cell>
          <cell r="J8245">
            <v>0</v>
          </cell>
        </row>
        <row r="8246">
          <cell r="F8246" t="str">
            <v>10</v>
          </cell>
          <cell r="G8246" t="str">
            <v>Примања од домаћих задуживања</v>
          </cell>
          <cell r="J8246">
            <v>0</v>
          </cell>
        </row>
        <row r="8247">
          <cell r="F8247" t="str">
            <v>11</v>
          </cell>
          <cell r="G8247" t="str">
            <v>Примања од иностраних задуживања</v>
          </cell>
          <cell r="J8247">
            <v>0</v>
          </cell>
        </row>
        <row r="8248">
          <cell r="F8248" t="str">
            <v>12</v>
          </cell>
          <cell r="G8248" t="str">
            <v>Примања од отплате датих кредита и продаје финансијске имовине</v>
          </cell>
          <cell r="J8248">
            <v>0</v>
          </cell>
        </row>
        <row r="8249">
          <cell r="F8249" t="str">
            <v>13</v>
          </cell>
          <cell r="G8249" t="str">
            <v>Нераспоређени вишак прихода из ранијих година</v>
          </cell>
          <cell r="J8249">
            <v>0</v>
          </cell>
        </row>
        <row r="8250">
          <cell r="F8250" t="str">
            <v>14</v>
          </cell>
          <cell r="G8250" t="str">
            <v>Неутрошена средства од приватизације из претходних година</v>
          </cell>
          <cell r="J8250">
            <v>0</v>
          </cell>
        </row>
        <row r="8251">
          <cell r="F8251" t="str">
            <v>15</v>
          </cell>
          <cell r="G8251" t="str">
            <v>Неутрошена средства донација из претходних година</v>
          </cell>
          <cell r="J8251">
            <v>0</v>
          </cell>
        </row>
        <row r="8252">
          <cell r="F8252" t="str">
            <v>16</v>
          </cell>
          <cell r="G8252" t="str">
            <v>Родитељски динар за ваннаставне активности</v>
          </cell>
          <cell r="J8252">
            <v>0</v>
          </cell>
        </row>
        <row r="8253">
          <cell r="G8253" t="str">
            <v>Функција 820:</v>
          </cell>
          <cell r="H8253">
            <v>0</v>
          </cell>
          <cell r="I8253">
            <v>0</v>
          </cell>
          <cell r="J8253">
            <v>0</v>
          </cell>
        </row>
        <row r="8254">
          <cell r="G8254" t="str">
            <v>Извори финансирања за пројекат 1201-П4:</v>
          </cell>
        </row>
        <row r="8255">
          <cell r="F8255" t="str">
            <v>01</v>
          </cell>
          <cell r="G8255" t="str">
            <v>Приходи из буџета</v>
          </cell>
          <cell r="H8255">
            <v>0</v>
          </cell>
          <cell r="J8255">
            <v>0</v>
          </cell>
        </row>
        <row r="8256">
          <cell r="F8256" t="str">
            <v>02</v>
          </cell>
          <cell r="G8256" t="str">
            <v>Трансфери између корисника на истом нивоу</v>
          </cell>
          <cell r="J8256">
            <v>0</v>
          </cell>
        </row>
        <row r="8257">
          <cell r="F8257" t="str">
            <v>03</v>
          </cell>
          <cell r="G8257" t="str">
            <v>Социјални доприноси</v>
          </cell>
          <cell r="J8257">
            <v>0</v>
          </cell>
        </row>
        <row r="8258">
          <cell r="F8258" t="str">
            <v>04</v>
          </cell>
          <cell r="G8258" t="str">
            <v>Сопствени приходи буџетских корисника</v>
          </cell>
          <cell r="J8258">
            <v>0</v>
          </cell>
        </row>
        <row r="8259">
          <cell r="F8259" t="str">
            <v>05</v>
          </cell>
          <cell r="G8259" t="str">
            <v>Донације од иностраних земаља</v>
          </cell>
          <cell r="J8259">
            <v>0</v>
          </cell>
        </row>
        <row r="8260">
          <cell r="F8260" t="str">
            <v>06</v>
          </cell>
          <cell r="G8260" t="str">
            <v>Донације од међународних организација</v>
          </cell>
          <cell r="J8260">
            <v>0</v>
          </cell>
        </row>
        <row r="8261">
          <cell r="F8261" t="str">
            <v>07</v>
          </cell>
          <cell r="G8261" t="str">
            <v>Донације од осталих нивоа власти</v>
          </cell>
          <cell r="J8261">
            <v>0</v>
          </cell>
        </row>
        <row r="8262">
          <cell r="F8262" t="str">
            <v>08</v>
          </cell>
          <cell r="G8262" t="str">
            <v>Донације од невладиних организација и појединаца</v>
          </cell>
          <cell r="J8262">
            <v>0</v>
          </cell>
        </row>
        <row r="8263">
          <cell r="F8263" t="str">
            <v>09</v>
          </cell>
          <cell r="G8263" t="str">
            <v>Примања од продаје нефинансијске имовине</v>
          </cell>
          <cell r="J8263">
            <v>0</v>
          </cell>
        </row>
        <row r="8264">
          <cell r="F8264" t="str">
            <v>10</v>
          </cell>
          <cell r="G8264" t="str">
            <v>Примања од домаћих задуживања</v>
          </cell>
          <cell r="J8264">
            <v>0</v>
          </cell>
        </row>
        <row r="8265">
          <cell r="F8265" t="str">
            <v>11</v>
          </cell>
          <cell r="G8265" t="str">
            <v>Примања од иностраних задуживања</v>
          </cell>
          <cell r="J8265">
            <v>0</v>
          </cell>
        </row>
        <row r="8266">
          <cell r="F8266" t="str">
            <v>12</v>
          </cell>
          <cell r="G8266" t="str">
            <v>Примања од отплате датих кредита и продаје финансијске имовине</v>
          </cell>
          <cell r="J8266">
            <v>0</v>
          </cell>
        </row>
        <row r="8267">
          <cell r="F8267" t="str">
            <v>13</v>
          </cell>
          <cell r="G8267" t="str">
            <v>Нераспоређени вишак прихода из ранијих година</v>
          </cell>
          <cell r="J8267">
            <v>0</v>
          </cell>
        </row>
        <row r="8268">
          <cell r="F8268" t="str">
            <v>14</v>
          </cell>
          <cell r="G8268" t="str">
            <v>Неутрошена средства од приватизације из претходних година</v>
          </cell>
          <cell r="J8268">
            <v>0</v>
          </cell>
        </row>
        <row r="8269">
          <cell r="F8269" t="str">
            <v>15</v>
          </cell>
          <cell r="G8269" t="str">
            <v>Неутрошена средства донација из претходних година</v>
          </cell>
          <cell r="J8269">
            <v>0</v>
          </cell>
        </row>
        <row r="8270">
          <cell r="F8270" t="str">
            <v>16</v>
          </cell>
          <cell r="G8270" t="str">
            <v>Родитељски динар за ваннаставне активности</v>
          </cell>
          <cell r="J8270">
            <v>0</v>
          </cell>
        </row>
        <row r="8271">
          <cell r="G8271" t="str">
            <v>Свега за пројекат 1201-П4:</v>
          </cell>
          <cell r="H8271">
            <v>0</v>
          </cell>
          <cell r="I8271">
            <v>0</v>
          </cell>
          <cell r="J8271">
            <v>0</v>
          </cell>
        </row>
        <row r="8273">
          <cell r="G8273" t="str">
            <v>Извори финансирања за Програм 13:</v>
          </cell>
        </row>
        <row r="8274">
          <cell r="F8274" t="str">
            <v>01</v>
          </cell>
          <cell r="G8274" t="str">
            <v>Приходи из буџета</v>
          </cell>
          <cell r="H8274">
            <v>0</v>
          </cell>
          <cell r="J8274">
            <v>0</v>
          </cell>
        </row>
        <row r="8275">
          <cell r="F8275" t="str">
            <v>02</v>
          </cell>
          <cell r="G8275" t="str">
            <v>Трансфери између корисника на истом нивоу</v>
          </cell>
          <cell r="J8275">
            <v>0</v>
          </cell>
        </row>
        <row r="8276">
          <cell r="F8276" t="str">
            <v>03</v>
          </cell>
          <cell r="G8276" t="str">
            <v>Социјални доприноси</v>
          </cell>
          <cell r="J8276">
            <v>0</v>
          </cell>
        </row>
        <row r="8277">
          <cell r="F8277" t="str">
            <v>04</v>
          </cell>
          <cell r="G8277" t="str">
            <v>Сопствени приходи буџетских корисника</v>
          </cell>
          <cell r="J8277">
            <v>0</v>
          </cell>
        </row>
        <row r="8278">
          <cell r="F8278" t="str">
            <v>05</v>
          </cell>
          <cell r="G8278" t="str">
            <v>Донације од иностраних земаља</v>
          </cell>
          <cell r="J8278">
            <v>0</v>
          </cell>
        </row>
        <row r="8279">
          <cell r="F8279" t="str">
            <v>06</v>
          </cell>
          <cell r="G8279" t="str">
            <v>Донације од међународних организација</v>
          </cell>
          <cell r="J8279">
            <v>0</v>
          </cell>
        </row>
        <row r="8280">
          <cell r="F8280" t="str">
            <v>07</v>
          </cell>
          <cell r="G8280" t="str">
            <v>Донације од осталих нивоа власти</v>
          </cell>
          <cell r="J8280">
            <v>0</v>
          </cell>
        </row>
        <row r="8281">
          <cell r="F8281" t="str">
            <v>08</v>
          </cell>
          <cell r="G8281" t="str">
            <v>Донације од невладиних организација и појединаца</v>
          </cell>
          <cell r="J8281">
            <v>0</v>
          </cell>
        </row>
        <row r="8282">
          <cell r="F8282" t="str">
            <v>09</v>
          </cell>
          <cell r="G8282" t="str">
            <v>Примања од продаје нефинансијске имовине</v>
          </cell>
          <cell r="J8282">
            <v>0</v>
          </cell>
        </row>
        <row r="8283">
          <cell r="F8283" t="str">
            <v>10</v>
          </cell>
          <cell r="G8283" t="str">
            <v>Примања од домаћих задуживања</v>
          </cell>
          <cell r="J8283">
            <v>0</v>
          </cell>
        </row>
        <row r="8284">
          <cell r="F8284" t="str">
            <v>11</v>
          </cell>
          <cell r="G8284" t="str">
            <v>Примања од иностраних задуживања</v>
          </cell>
          <cell r="J8284">
            <v>0</v>
          </cell>
        </row>
        <row r="8285">
          <cell r="F8285" t="str">
            <v>12</v>
          </cell>
          <cell r="G8285" t="str">
            <v>Примања од отплате датих кредита и продаје финансијске имовине</v>
          </cell>
          <cell r="J8285">
            <v>0</v>
          </cell>
        </row>
        <row r="8286">
          <cell r="F8286" t="str">
            <v>13</v>
          </cell>
          <cell r="G8286" t="str">
            <v>Нераспоређени вишак прихода из ранијих година</v>
          </cell>
          <cell r="J8286">
            <v>0</v>
          </cell>
        </row>
        <row r="8287">
          <cell r="F8287" t="str">
            <v>14</v>
          </cell>
          <cell r="G8287" t="str">
            <v>Неутрошена средства од приватизације из претходних година</v>
          </cell>
          <cell r="J8287">
            <v>0</v>
          </cell>
        </row>
        <row r="8288">
          <cell r="F8288" t="str">
            <v>15</v>
          </cell>
          <cell r="G8288" t="str">
            <v>Неутрошена средства донација из претходних година</v>
          </cell>
          <cell r="J8288">
            <v>0</v>
          </cell>
        </row>
        <row r="8289">
          <cell r="F8289" t="str">
            <v>16</v>
          </cell>
          <cell r="G8289" t="str">
            <v>Родитељски динар за ваннаставне активности</v>
          </cell>
          <cell r="J8289">
            <v>0</v>
          </cell>
        </row>
        <row r="8290">
          <cell r="G8290" t="str">
            <v>Свега за Програм 13:</v>
          </cell>
          <cell r="H8290">
            <v>0</v>
          </cell>
          <cell r="I8290">
            <v>0</v>
          </cell>
          <cell r="J8290">
            <v>0</v>
          </cell>
        </row>
        <row r="8292">
          <cell r="G8292" t="str">
            <v>Извори финансирања за Главу 8.4:</v>
          </cell>
        </row>
        <row r="8293">
          <cell r="F8293" t="str">
            <v>01</v>
          </cell>
          <cell r="G8293" t="str">
            <v>Приходи из буџета</v>
          </cell>
          <cell r="H8293">
            <v>0</v>
          </cell>
          <cell r="J8293">
            <v>0</v>
          </cell>
        </row>
        <row r="8294">
          <cell r="F8294" t="str">
            <v>02</v>
          </cell>
          <cell r="G8294" t="str">
            <v>Трансфери између корисника на истом нивоу</v>
          </cell>
          <cell r="J8294">
            <v>0</v>
          </cell>
        </row>
        <row r="8295">
          <cell r="F8295" t="str">
            <v>03</v>
          </cell>
          <cell r="G8295" t="str">
            <v>Социјални доприноси</v>
          </cell>
          <cell r="J8295">
            <v>0</v>
          </cell>
        </row>
        <row r="8296">
          <cell r="F8296" t="str">
            <v>04</v>
          </cell>
          <cell r="G8296" t="str">
            <v>Сопствени приходи буџетских корисника</v>
          </cell>
          <cell r="J8296">
            <v>0</v>
          </cell>
        </row>
        <row r="8297">
          <cell r="F8297" t="str">
            <v>05</v>
          </cell>
          <cell r="G8297" t="str">
            <v>Донације од иностраних земаља</v>
          </cell>
          <cell r="J8297">
            <v>0</v>
          </cell>
        </row>
        <row r="8298">
          <cell r="F8298" t="str">
            <v>06</v>
          </cell>
          <cell r="G8298" t="str">
            <v>Донације од међународних организација</v>
          </cell>
          <cell r="J8298">
            <v>0</v>
          </cell>
        </row>
        <row r="8299">
          <cell r="F8299" t="str">
            <v>07</v>
          </cell>
          <cell r="G8299" t="str">
            <v>Донације од осталих нивоа власти</v>
          </cell>
          <cell r="J8299">
            <v>0</v>
          </cell>
        </row>
        <row r="8300">
          <cell r="F8300" t="str">
            <v>08</v>
          </cell>
          <cell r="G8300" t="str">
            <v>Донације од невладиних организација и појединаца</v>
          </cell>
          <cell r="J8300">
            <v>0</v>
          </cell>
        </row>
        <row r="8301">
          <cell r="F8301" t="str">
            <v>09</v>
          </cell>
          <cell r="G8301" t="str">
            <v>Примања од продаје нефинансијске имовине</v>
          </cell>
          <cell r="J8301">
            <v>0</v>
          </cell>
        </row>
        <row r="8302">
          <cell r="F8302" t="str">
            <v>10</v>
          </cell>
          <cell r="G8302" t="str">
            <v>Примања од домаћих задуживања</v>
          </cell>
          <cell r="J8302">
            <v>0</v>
          </cell>
        </row>
        <row r="8303">
          <cell r="F8303" t="str">
            <v>11</v>
          </cell>
          <cell r="G8303" t="str">
            <v>Примања од иностраних задуживања</v>
          </cell>
          <cell r="J8303">
            <v>0</v>
          </cell>
        </row>
        <row r="8304">
          <cell r="F8304" t="str">
            <v>12</v>
          </cell>
          <cell r="G8304" t="str">
            <v>Примања од отплате датих кредита и продаје финансијске имовине</v>
          </cell>
          <cell r="J8304">
            <v>0</v>
          </cell>
        </row>
        <row r="8305">
          <cell r="F8305" t="str">
            <v>13</v>
          </cell>
          <cell r="G8305" t="str">
            <v>Нераспоређени вишак прихода из ранијих година</v>
          </cell>
          <cell r="J8305">
            <v>0</v>
          </cell>
        </row>
        <row r="8306">
          <cell r="F8306" t="str">
            <v>14</v>
          </cell>
          <cell r="G8306" t="str">
            <v>Неутрошена средства од приватизације из претходних година</v>
          </cell>
          <cell r="J8306">
            <v>0</v>
          </cell>
        </row>
        <row r="8307">
          <cell r="F8307" t="str">
            <v>15</v>
          </cell>
          <cell r="G8307" t="str">
            <v>Неутрошена средства донација из претходних година</v>
          </cell>
          <cell r="J8307">
            <v>0</v>
          </cell>
        </row>
        <row r="8308">
          <cell r="F8308" t="str">
            <v>16</v>
          </cell>
          <cell r="G8308" t="str">
            <v>Родитељски динар за ваннаставне активности</v>
          </cell>
          <cell r="J8308">
            <v>0</v>
          </cell>
        </row>
        <row r="8309">
          <cell r="G8309" t="str">
            <v>Свега за Главу 8.4:</v>
          </cell>
          <cell r="H8309">
            <v>0</v>
          </cell>
          <cell r="I8309">
            <v>0</v>
          </cell>
          <cell r="J8309">
            <v>0</v>
          </cell>
        </row>
        <row r="8311">
          <cell r="C8311" t="str">
            <v>820</v>
          </cell>
          <cell r="G8311" t="str">
            <v>НАРОДНИ УНИВЕРЗИТЕТ</v>
          </cell>
        </row>
        <row r="8312">
          <cell r="C8312" t="str">
            <v>1201</v>
          </cell>
          <cell r="G8312" t="str">
            <v>ПРОГРАМ 13 - РАЗВОЈ КУЛТУРЕ</v>
          </cell>
        </row>
        <row r="8313">
          <cell r="C8313" t="str">
            <v>1201-0001</v>
          </cell>
          <cell r="G8313" t="str">
            <v>Функционисање локалних установа културе</v>
          </cell>
        </row>
        <row r="8314">
          <cell r="D8314">
            <v>820</v>
          </cell>
          <cell r="G8314" t="str">
            <v>Услуге културе</v>
          </cell>
        </row>
        <row r="8315">
          <cell r="F8315">
            <v>411</v>
          </cell>
          <cell r="G8315" t="str">
            <v>Плате, додаци и накнаде запослених (зараде)</v>
          </cell>
          <cell r="J8315">
            <v>0</v>
          </cell>
        </row>
        <row r="8316">
          <cell r="F8316">
            <v>412</v>
          </cell>
          <cell r="G8316" t="str">
            <v>Социјални доприноси на терет послодавца</v>
          </cell>
          <cell r="J8316">
            <v>0</v>
          </cell>
        </row>
        <row r="8317">
          <cell r="F8317">
            <v>413</v>
          </cell>
          <cell r="G8317" t="str">
            <v>Накнаде у натури</v>
          </cell>
          <cell r="J8317">
            <v>0</v>
          </cell>
        </row>
        <row r="8318">
          <cell r="F8318">
            <v>414</v>
          </cell>
          <cell r="G8318" t="str">
            <v>Социјална давања запосленима</v>
          </cell>
          <cell r="J8318">
            <v>0</v>
          </cell>
        </row>
        <row r="8319">
          <cell r="F8319">
            <v>415</v>
          </cell>
          <cell r="G8319" t="str">
            <v>Накнаде трошкова за запослене</v>
          </cell>
          <cell r="J8319">
            <v>0</v>
          </cell>
        </row>
        <row r="8320">
          <cell r="F8320">
            <v>416</v>
          </cell>
          <cell r="G8320" t="str">
            <v>Награде запосленима и остали посебни расходи</v>
          </cell>
          <cell r="J8320">
            <v>0</v>
          </cell>
        </row>
        <row r="8321">
          <cell r="F8321">
            <v>417</v>
          </cell>
          <cell r="G8321" t="str">
            <v>Посланички додатак</v>
          </cell>
          <cell r="J8321">
            <v>0</v>
          </cell>
        </row>
        <row r="8322">
          <cell r="F8322">
            <v>418</v>
          </cell>
          <cell r="G8322" t="str">
            <v>Судијски додатак.</v>
          </cell>
          <cell r="J8322">
            <v>0</v>
          </cell>
        </row>
        <row r="8323">
          <cell r="F8323">
            <v>421</v>
          </cell>
          <cell r="G8323" t="str">
            <v>Стални трошкови</v>
          </cell>
          <cell r="J8323">
            <v>0</v>
          </cell>
        </row>
        <row r="8324">
          <cell r="F8324">
            <v>422</v>
          </cell>
          <cell r="G8324" t="str">
            <v>Трошкови путовања</v>
          </cell>
          <cell r="J8324">
            <v>0</v>
          </cell>
        </row>
        <row r="8325">
          <cell r="F8325">
            <v>423</v>
          </cell>
          <cell r="G8325" t="str">
            <v>Услуге по уговору</v>
          </cell>
          <cell r="J8325">
            <v>0</v>
          </cell>
        </row>
        <row r="8326">
          <cell r="F8326">
            <v>424</v>
          </cell>
          <cell r="G8326" t="str">
            <v>Специјализоване услуге</v>
          </cell>
          <cell r="J8326">
            <v>0</v>
          </cell>
        </row>
        <row r="8327">
          <cell r="F8327">
            <v>425</v>
          </cell>
          <cell r="G8327" t="str">
            <v>Текуће поправке и одржавање</v>
          </cell>
          <cell r="J8327">
            <v>0</v>
          </cell>
        </row>
        <row r="8328">
          <cell r="F8328">
            <v>426</v>
          </cell>
          <cell r="G8328" t="str">
            <v>Материјал</v>
          </cell>
          <cell r="J8328">
            <v>0</v>
          </cell>
        </row>
        <row r="8329">
          <cell r="F8329">
            <v>431</v>
          </cell>
          <cell r="G8329" t="str">
            <v>Амортизација некретнина и опреме</v>
          </cell>
          <cell r="J8329">
            <v>0</v>
          </cell>
        </row>
        <row r="8330">
          <cell r="F8330">
            <v>432</v>
          </cell>
          <cell r="G8330" t="str">
            <v>Амортизација култивисане имовине</v>
          </cell>
          <cell r="J8330">
            <v>0</v>
          </cell>
        </row>
        <row r="8331">
          <cell r="F8331">
            <v>433</v>
          </cell>
          <cell r="G8331" t="str">
            <v>Употреба драгоцености</v>
          </cell>
          <cell r="J8331">
            <v>0</v>
          </cell>
        </row>
        <row r="8332">
          <cell r="F8332">
            <v>434</v>
          </cell>
          <cell r="G8332" t="str">
            <v>Употреба природне имовине</v>
          </cell>
          <cell r="J8332">
            <v>0</v>
          </cell>
        </row>
        <row r="8333">
          <cell r="F8333">
            <v>435</v>
          </cell>
          <cell r="G8333" t="str">
            <v>Амортизација нематеријалне имовине</v>
          </cell>
          <cell r="J8333">
            <v>0</v>
          </cell>
        </row>
        <row r="8334">
          <cell r="F8334">
            <v>441</v>
          </cell>
          <cell r="G8334" t="str">
            <v>Отплата домаћих камата</v>
          </cell>
          <cell r="J8334">
            <v>0</v>
          </cell>
        </row>
        <row r="8335">
          <cell r="F8335">
            <v>442</v>
          </cell>
          <cell r="G8335" t="str">
            <v>Отплата страних камата</v>
          </cell>
          <cell r="J8335">
            <v>0</v>
          </cell>
        </row>
        <row r="8336">
          <cell r="F8336">
            <v>443</v>
          </cell>
          <cell r="G8336" t="str">
            <v>Отплата камата по гаранцијама</v>
          </cell>
          <cell r="J8336">
            <v>0</v>
          </cell>
        </row>
        <row r="8337">
          <cell r="F8337">
            <v>444</v>
          </cell>
          <cell r="G8337" t="str">
            <v>Пратећи трошкови задуживања</v>
          </cell>
          <cell r="J8337">
            <v>0</v>
          </cell>
        </row>
        <row r="8338">
          <cell r="F8338">
            <v>4511</v>
          </cell>
          <cell r="G8338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8338">
            <v>0</v>
          </cell>
        </row>
        <row r="8339">
          <cell r="F8339">
            <v>4512</v>
          </cell>
          <cell r="G8339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8339">
            <v>0</v>
          </cell>
        </row>
        <row r="8340">
          <cell r="F8340">
            <v>452</v>
          </cell>
          <cell r="G8340" t="str">
            <v>Субвенције приватним финансијским институцијама</v>
          </cell>
          <cell r="J8340">
            <v>0</v>
          </cell>
        </row>
        <row r="8341">
          <cell r="F8341">
            <v>453</v>
          </cell>
          <cell r="G8341" t="str">
            <v>Субвенције јавним финансијским институцијама</v>
          </cell>
          <cell r="J8341">
            <v>0</v>
          </cell>
        </row>
        <row r="8342">
          <cell r="F8342">
            <v>454</v>
          </cell>
          <cell r="G8342" t="str">
            <v>Субвенције приватним предузећима</v>
          </cell>
          <cell r="J8342">
            <v>0</v>
          </cell>
        </row>
        <row r="8343">
          <cell r="F8343">
            <v>461</v>
          </cell>
          <cell r="G8343" t="str">
            <v>Донације страним владама</v>
          </cell>
          <cell r="J8343">
            <v>0</v>
          </cell>
        </row>
        <row r="8344">
          <cell r="F8344">
            <v>462</v>
          </cell>
          <cell r="G8344" t="str">
            <v>Донације и дотације међународним организацијама</v>
          </cell>
          <cell r="J8344">
            <v>0</v>
          </cell>
        </row>
        <row r="8345">
          <cell r="F8345">
            <v>4631</v>
          </cell>
          <cell r="G8345" t="str">
            <v>Текући трансфери осталим нивоима власти</v>
          </cell>
          <cell r="J8345">
            <v>0</v>
          </cell>
        </row>
        <row r="8346">
          <cell r="F8346">
            <v>4632</v>
          </cell>
          <cell r="G8346" t="str">
            <v>Капитални трансфери осталим нивоима власти</v>
          </cell>
          <cell r="J8346">
            <v>0</v>
          </cell>
        </row>
        <row r="8347">
          <cell r="F8347">
            <v>464</v>
          </cell>
          <cell r="G8347" t="str">
            <v>Дотације организацијама обавезног социјалног осигурања</v>
          </cell>
          <cell r="J8347">
            <v>0</v>
          </cell>
        </row>
        <row r="8348">
          <cell r="F8348">
            <v>465</v>
          </cell>
          <cell r="G8348" t="str">
            <v>Остале донације, дотације и трансфери</v>
          </cell>
          <cell r="J8348">
            <v>0</v>
          </cell>
        </row>
        <row r="8349">
          <cell r="F8349">
            <v>472</v>
          </cell>
          <cell r="G8349" t="str">
            <v>Накнаде за социјалну заштиту из буџета</v>
          </cell>
          <cell r="J8349">
            <v>0</v>
          </cell>
        </row>
        <row r="8350">
          <cell r="F8350">
            <v>481</v>
          </cell>
          <cell r="G8350" t="str">
            <v>Дотације невладиним организацијама</v>
          </cell>
          <cell r="J8350">
            <v>0</v>
          </cell>
        </row>
        <row r="8351">
          <cell r="F8351">
            <v>482</v>
          </cell>
          <cell r="G8351" t="str">
            <v>Порези, обавезне таксе, казне и пенали</v>
          </cell>
          <cell r="J8351">
            <v>0</v>
          </cell>
        </row>
        <row r="8352">
          <cell r="F8352">
            <v>483</v>
          </cell>
          <cell r="G8352" t="str">
            <v>Новчане казне и пенали по решењу судова</v>
          </cell>
          <cell r="J8352">
            <v>0</v>
          </cell>
        </row>
        <row r="8353">
          <cell r="F8353">
            <v>484</v>
          </cell>
          <cell r="G8353" t="str">
            <v>Накнада штете за повреде или штету насталу услед елементарних непогода или других природних узрока</v>
          </cell>
          <cell r="J8353">
            <v>0</v>
          </cell>
        </row>
        <row r="8354">
          <cell r="F8354">
            <v>485</v>
          </cell>
          <cell r="G8354" t="str">
            <v>Накнада штете за повреде или штету нанету од стране државних органа</v>
          </cell>
          <cell r="J8354">
            <v>0</v>
          </cell>
        </row>
        <row r="8355">
          <cell r="F8355">
            <v>489</v>
          </cell>
          <cell r="G8355" t="str">
            <v>Расходи који се финансирају из средстава за реализацију националног инвестиционог плана</v>
          </cell>
          <cell r="J8355">
            <v>0</v>
          </cell>
        </row>
        <row r="8356">
          <cell r="F8356">
            <v>494</v>
          </cell>
          <cell r="G8356" t="str">
            <v>Административни трансфери из буџета - Текући расходи</v>
          </cell>
          <cell r="J8356">
            <v>0</v>
          </cell>
        </row>
        <row r="8357">
          <cell r="F8357">
            <v>495</v>
          </cell>
          <cell r="G8357" t="str">
            <v>Административни трансфери из буџета - Издаци за нефинансијску имовину</v>
          </cell>
          <cell r="J8357">
            <v>0</v>
          </cell>
        </row>
        <row r="8358">
          <cell r="F8358">
            <v>496</v>
          </cell>
          <cell r="G8358" t="str">
            <v>Административни трансфери из буџета - Издаци за отплату главнице и набавку финансијске имовине</v>
          </cell>
          <cell r="J8358">
            <v>0</v>
          </cell>
        </row>
        <row r="8359">
          <cell r="F8359">
            <v>499</v>
          </cell>
          <cell r="G8359" t="str">
            <v>Административни трансфери из буџета - Средства резерве</v>
          </cell>
          <cell r="J8359">
            <v>0</v>
          </cell>
        </row>
        <row r="8360">
          <cell r="F8360">
            <v>511</v>
          </cell>
          <cell r="G8360" t="str">
            <v>Зграде и грађевински објекти</v>
          </cell>
          <cell r="J8360">
            <v>0</v>
          </cell>
        </row>
        <row r="8361">
          <cell r="F8361">
            <v>512</v>
          </cell>
          <cell r="G8361" t="str">
            <v>Машине и опрема</v>
          </cell>
          <cell r="J8361">
            <v>0</v>
          </cell>
        </row>
        <row r="8362">
          <cell r="F8362">
            <v>513</v>
          </cell>
          <cell r="G8362" t="str">
            <v>Остале некретнине и опрема</v>
          </cell>
          <cell r="J8362">
            <v>0</v>
          </cell>
        </row>
        <row r="8363">
          <cell r="F8363">
            <v>514</v>
          </cell>
          <cell r="G8363" t="str">
            <v>Култивисана имовина</v>
          </cell>
          <cell r="J8363">
            <v>0</v>
          </cell>
        </row>
        <row r="8364">
          <cell r="F8364">
            <v>515</v>
          </cell>
          <cell r="G8364" t="str">
            <v>Нематеријална имовина</v>
          </cell>
          <cell r="J8364">
            <v>0</v>
          </cell>
        </row>
        <row r="8365">
          <cell r="F8365">
            <v>521</v>
          </cell>
          <cell r="G8365" t="str">
            <v>Робне резерве</v>
          </cell>
          <cell r="J8365">
            <v>0</v>
          </cell>
        </row>
        <row r="8366">
          <cell r="F8366">
            <v>522</v>
          </cell>
          <cell r="G8366" t="str">
            <v>Залихе производње</v>
          </cell>
          <cell r="J8366">
            <v>0</v>
          </cell>
        </row>
        <row r="8367">
          <cell r="F8367">
            <v>523</v>
          </cell>
          <cell r="G8367" t="str">
            <v>Залихе робе за даљу продају</v>
          </cell>
          <cell r="J8367">
            <v>0</v>
          </cell>
        </row>
        <row r="8368">
          <cell r="F8368">
            <v>531</v>
          </cell>
          <cell r="G8368" t="str">
            <v>Драгоцености</v>
          </cell>
          <cell r="J8368">
            <v>0</v>
          </cell>
        </row>
        <row r="8369">
          <cell r="F8369">
            <v>541</v>
          </cell>
          <cell r="G8369" t="str">
            <v>Земљиште</v>
          </cell>
          <cell r="J8369">
            <v>0</v>
          </cell>
        </row>
        <row r="8370">
          <cell r="F8370">
            <v>542</v>
          </cell>
          <cell r="G8370" t="str">
            <v>Рудна богатства</v>
          </cell>
          <cell r="J8370">
            <v>0</v>
          </cell>
        </row>
        <row r="8371">
          <cell r="F8371">
            <v>543</v>
          </cell>
          <cell r="G8371" t="str">
            <v>Шуме и воде</v>
          </cell>
          <cell r="J8371">
            <v>0</v>
          </cell>
        </row>
        <row r="8372">
          <cell r="F8372">
            <v>551</v>
          </cell>
          <cell r="G8372" t="str">
            <v>Нефинансијска имовина која се финансира из средстава за реализацију националног инвестиционог плана</v>
          </cell>
          <cell r="J8372">
            <v>0</v>
          </cell>
        </row>
        <row r="8373">
          <cell r="F8373">
            <v>611</v>
          </cell>
          <cell r="G8373" t="str">
            <v>Отплата главнице домаћим кредиторима</v>
          </cell>
          <cell r="J8373">
            <v>0</v>
          </cell>
        </row>
        <row r="8374">
          <cell r="F8374">
            <v>620</v>
          </cell>
          <cell r="G8374" t="str">
            <v>Набавка финансијске имовине</v>
          </cell>
          <cell r="J8374">
            <v>0</v>
          </cell>
        </row>
        <row r="8375">
          <cell r="G8375" t="str">
            <v>Извори финансирања за функцију 820:</v>
          </cell>
        </row>
        <row r="8376">
          <cell r="F8376" t="str">
            <v>01</v>
          </cell>
          <cell r="G8376" t="str">
            <v>Приходи из буџета</v>
          </cell>
          <cell r="H8376">
            <v>0</v>
          </cell>
          <cell r="J8376">
            <v>0</v>
          </cell>
        </row>
        <row r="8377">
          <cell r="F8377" t="str">
            <v>02</v>
          </cell>
          <cell r="G8377" t="str">
            <v>Трансфери између корисника на истом нивоу</v>
          </cell>
          <cell r="J8377">
            <v>0</v>
          </cell>
        </row>
        <row r="8378">
          <cell r="F8378" t="str">
            <v>03</v>
          </cell>
          <cell r="G8378" t="str">
            <v>Социјални доприноси</v>
          </cell>
          <cell r="J8378">
            <v>0</v>
          </cell>
        </row>
        <row r="8379">
          <cell r="F8379" t="str">
            <v>04</v>
          </cell>
          <cell r="G8379" t="str">
            <v>Сопствени приходи буџетских корисника</v>
          </cell>
          <cell r="J8379">
            <v>0</v>
          </cell>
        </row>
        <row r="8380">
          <cell r="F8380" t="str">
            <v>05</v>
          </cell>
          <cell r="G8380" t="str">
            <v>Донације од иностраних земаља</v>
          </cell>
          <cell r="J8380">
            <v>0</v>
          </cell>
        </row>
        <row r="8381">
          <cell r="F8381" t="str">
            <v>06</v>
          </cell>
          <cell r="G8381" t="str">
            <v>Донације од међународних организација</v>
          </cell>
          <cell r="J8381">
            <v>0</v>
          </cell>
        </row>
        <row r="8382">
          <cell r="F8382" t="str">
            <v>07</v>
          </cell>
          <cell r="G8382" t="str">
            <v>Донације од осталих нивоа власти</v>
          </cell>
          <cell r="J8382">
            <v>0</v>
          </cell>
        </row>
        <row r="8383">
          <cell r="F8383" t="str">
            <v>08</v>
          </cell>
          <cell r="G8383" t="str">
            <v>Донације од невладиних организација и појединаца</v>
          </cell>
          <cell r="J8383">
            <v>0</v>
          </cell>
        </row>
        <row r="8384">
          <cell r="F8384" t="str">
            <v>09</v>
          </cell>
          <cell r="G8384" t="str">
            <v>Примања од продаје нефинансијске имовине</v>
          </cell>
          <cell r="J8384">
            <v>0</v>
          </cell>
        </row>
        <row r="8385">
          <cell r="F8385" t="str">
            <v>10</v>
          </cell>
          <cell r="G8385" t="str">
            <v>Примања од домаћих задуживања</v>
          </cell>
          <cell r="J8385">
            <v>0</v>
          </cell>
        </row>
        <row r="8386">
          <cell r="F8386" t="str">
            <v>11</v>
          </cell>
          <cell r="G8386" t="str">
            <v>Примања од иностраних задуживања</v>
          </cell>
          <cell r="J8386">
            <v>0</v>
          </cell>
        </row>
        <row r="8387">
          <cell r="F8387" t="str">
            <v>12</v>
          </cell>
          <cell r="G8387" t="str">
            <v>Примања од отплате датих кредита и продаје финансијске имовине</v>
          </cell>
          <cell r="J8387">
            <v>0</v>
          </cell>
        </row>
        <row r="8388">
          <cell r="F8388" t="str">
            <v>13</v>
          </cell>
          <cell r="G8388" t="str">
            <v>Нераспоређени вишак прихода из ранијих година</v>
          </cell>
          <cell r="J8388">
            <v>0</v>
          </cell>
        </row>
        <row r="8389">
          <cell r="F8389" t="str">
            <v>14</v>
          </cell>
          <cell r="G8389" t="str">
            <v>Неутрошена средства од приватизације из претходних година</v>
          </cell>
          <cell r="J8389">
            <v>0</v>
          </cell>
        </row>
        <row r="8390">
          <cell r="F8390" t="str">
            <v>15</v>
          </cell>
          <cell r="G8390" t="str">
            <v>Неутрошена средства донација из претходних година</v>
          </cell>
          <cell r="J8390">
            <v>0</v>
          </cell>
        </row>
        <row r="8391">
          <cell r="F8391" t="str">
            <v>16</v>
          </cell>
          <cell r="G8391" t="str">
            <v>Родитељски динар за ваннаставне активности</v>
          </cell>
          <cell r="J8391">
            <v>0</v>
          </cell>
        </row>
        <row r="8392">
          <cell r="G8392" t="str">
            <v>Функција 820:</v>
          </cell>
          <cell r="H8392">
            <v>0</v>
          </cell>
          <cell r="I8392">
            <v>0</v>
          </cell>
          <cell r="J8392">
            <v>0</v>
          </cell>
        </row>
        <row r="8393">
          <cell r="G8393" t="str">
            <v>Извори финансирања за програмску активност 1201-0001:</v>
          </cell>
        </row>
        <row r="8394">
          <cell r="F8394" t="str">
            <v>01</v>
          </cell>
          <cell r="G8394" t="str">
            <v>Приходи из буџета</v>
          </cell>
          <cell r="H8394">
            <v>0</v>
          </cell>
          <cell r="J8394">
            <v>0</v>
          </cell>
        </row>
        <row r="8395">
          <cell r="F8395" t="str">
            <v>02</v>
          </cell>
          <cell r="G8395" t="str">
            <v>Трансфери између корисника на истом нивоу</v>
          </cell>
          <cell r="J8395">
            <v>0</v>
          </cell>
        </row>
        <row r="8396">
          <cell r="F8396" t="str">
            <v>03</v>
          </cell>
          <cell r="G8396" t="str">
            <v>Социјални доприноси</v>
          </cell>
          <cell r="J8396">
            <v>0</v>
          </cell>
        </row>
        <row r="8397">
          <cell r="F8397" t="str">
            <v>04</v>
          </cell>
          <cell r="G8397" t="str">
            <v>Сопствени приходи буџетских корисника</v>
          </cell>
          <cell r="J8397">
            <v>0</v>
          </cell>
        </row>
        <row r="8398">
          <cell r="F8398" t="str">
            <v>05</v>
          </cell>
          <cell r="G8398" t="str">
            <v>Донације од иностраних земаља</v>
          </cell>
          <cell r="J8398">
            <v>0</v>
          </cell>
        </row>
        <row r="8399">
          <cell r="F8399" t="str">
            <v>06</v>
          </cell>
          <cell r="G8399" t="str">
            <v>Донације од међународних организација</v>
          </cell>
          <cell r="J8399">
            <v>0</v>
          </cell>
        </row>
        <row r="8400">
          <cell r="F8400" t="str">
            <v>07</v>
          </cell>
          <cell r="G8400" t="str">
            <v>Донације од осталих нивоа власти</v>
          </cell>
          <cell r="J8400">
            <v>0</v>
          </cell>
        </row>
        <row r="8401">
          <cell r="F8401" t="str">
            <v>08</v>
          </cell>
          <cell r="G8401" t="str">
            <v>Донације од невладиних организација и појединаца</v>
          </cell>
          <cell r="J8401">
            <v>0</v>
          </cell>
        </row>
        <row r="8402">
          <cell r="F8402" t="str">
            <v>09</v>
          </cell>
          <cell r="G8402" t="str">
            <v>Примања од продаје нефинансијске имовине</v>
          </cell>
          <cell r="J8402">
            <v>0</v>
          </cell>
        </row>
        <row r="8403">
          <cell r="F8403" t="str">
            <v>10</v>
          </cell>
          <cell r="G8403" t="str">
            <v>Примања од домаћих задуживања</v>
          </cell>
          <cell r="J8403">
            <v>0</v>
          </cell>
        </row>
        <row r="8404">
          <cell r="F8404" t="str">
            <v>11</v>
          </cell>
          <cell r="G8404" t="str">
            <v>Примања од иностраних задуживања</v>
          </cell>
          <cell r="J8404">
            <v>0</v>
          </cell>
        </row>
        <row r="8405">
          <cell r="F8405" t="str">
            <v>12</v>
          </cell>
          <cell r="G8405" t="str">
            <v>Примања од отплате датих кредита и продаје финансијске имовине</v>
          </cell>
          <cell r="J8405">
            <v>0</v>
          </cell>
        </row>
        <row r="8406">
          <cell r="F8406" t="str">
            <v>13</v>
          </cell>
          <cell r="G8406" t="str">
            <v>Нераспоређени вишак прихода из ранијих година</v>
          </cell>
          <cell r="J8406">
            <v>0</v>
          </cell>
        </row>
        <row r="8407">
          <cell r="F8407" t="str">
            <v>14</v>
          </cell>
          <cell r="G8407" t="str">
            <v>Неутрошена средства од приватизације из претходних година</v>
          </cell>
          <cell r="J8407">
            <v>0</v>
          </cell>
        </row>
        <row r="8408">
          <cell r="F8408" t="str">
            <v>15</v>
          </cell>
          <cell r="G8408" t="str">
            <v>Неутрошена средства донација из претходних година</v>
          </cell>
          <cell r="J8408">
            <v>0</v>
          </cell>
        </row>
        <row r="8409">
          <cell r="F8409" t="str">
            <v>16</v>
          </cell>
          <cell r="G8409" t="str">
            <v>Родитељски динар за ваннаставне активности</v>
          </cell>
          <cell r="J8409">
            <v>0</v>
          </cell>
        </row>
        <row r="8410">
          <cell r="G8410" t="str">
            <v>Свега за програмску активност 1201-0001:</v>
          </cell>
          <cell r="H8410">
            <v>0</v>
          </cell>
          <cell r="I8410">
            <v>0</v>
          </cell>
          <cell r="J8410">
            <v>0</v>
          </cell>
        </row>
        <row r="8412">
          <cell r="C8412" t="str">
            <v>1201-П5</v>
          </cell>
          <cell r="G8412" t="str">
            <v xml:space="preserve">Пројекат: </v>
          </cell>
        </row>
        <row r="8413">
          <cell r="D8413">
            <v>820</v>
          </cell>
          <cell r="G8413" t="str">
            <v>Услуге културе</v>
          </cell>
        </row>
        <row r="8414">
          <cell r="F8414">
            <v>411</v>
          </cell>
          <cell r="G8414" t="str">
            <v>Плате, додаци и накнаде запослених (зараде)</v>
          </cell>
          <cell r="J8414">
            <v>0</v>
          </cell>
        </row>
        <row r="8415">
          <cell r="F8415">
            <v>412</v>
          </cell>
          <cell r="G8415" t="str">
            <v>Социјални доприноси на терет послодавца</v>
          </cell>
          <cell r="J8415">
            <v>0</v>
          </cell>
        </row>
        <row r="8416">
          <cell r="F8416">
            <v>413</v>
          </cell>
          <cell r="G8416" t="str">
            <v>Накнаде у натури</v>
          </cell>
          <cell r="J8416">
            <v>0</v>
          </cell>
        </row>
        <row r="8417">
          <cell r="F8417">
            <v>414</v>
          </cell>
          <cell r="G8417" t="str">
            <v>Социјална давања запосленима</v>
          </cell>
          <cell r="J8417">
            <v>0</v>
          </cell>
        </row>
        <row r="8418">
          <cell r="F8418">
            <v>415</v>
          </cell>
          <cell r="G8418" t="str">
            <v>Накнаде трошкова за запослене</v>
          </cell>
          <cell r="J8418">
            <v>0</v>
          </cell>
        </row>
        <row r="8419">
          <cell r="F8419">
            <v>416</v>
          </cell>
          <cell r="G8419" t="str">
            <v>Награде запосленима и остали посебни расходи</v>
          </cell>
          <cell r="J8419">
            <v>0</v>
          </cell>
        </row>
        <row r="8420">
          <cell r="F8420">
            <v>417</v>
          </cell>
          <cell r="G8420" t="str">
            <v>Посланички додатак</v>
          </cell>
          <cell r="J8420">
            <v>0</v>
          </cell>
        </row>
        <row r="8421">
          <cell r="F8421">
            <v>418</v>
          </cell>
          <cell r="G8421" t="str">
            <v>Судијски додатак.</v>
          </cell>
          <cell r="J8421">
            <v>0</v>
          </cell>
        </row>
        <row r="8422">
          <cell r="F8422">
            <v>421</v>
          </cell>
          <cell r="G8422" t="str">
            <v>Стални трошкови</v>
          </cell>
          <cell r="J8422">
            <v>0</v>
          </cell>
        </row>
        <row r="8423">
          <cell r="F8423">
            <v>422</v>
          </cell>
          <cell r="G8423" t="str">
            <v>Трошкови путовања</v>
          </cell>
          <cell r="J8423">
            <v>0</v>
          </cell>
        </row>
        <row r="8424">
          <cell r="F8424">
            <v>423</v>
          </cell>
          <cell r="G8424" t="str">
            <v>Услуге по уговору</v>
          </cell>
          <cell r="J8424">
            <v>0</v>
          </cell>
        </row>
        <row r="8425">
          <cell r="F8425">
            <v>424</v>
          </cell>
          <cell r="G8425" t="str">
            <v>Специјализоване услуге</v>
          </cell>
          <cell r="J8425">
            <v>0</v>
          </cell>
        </row>
        <row r="8426">
          <cell r="F8426">
            <v>425</v>
          </cell>
          <cell r="G8426" t="str">
            <v>Текуће поправке и одржавање</v>
          </cell>
          <cell r="J8426">
            <v>0</v>
          </cell>
        </row>
        <row r="8427">
          <cell r="F8427">
            <v>426</v>
          </cell>
          <cell r="G8427" t="str">
            <v>Материјал</v>
          </cell>
          <cell r="J8427">
            <v>0</v>
          </cell>
        </row>
        <row r="8428">
          <cell r="F8428">
            <v>431</v>
          </cell>
          <cell r="G8428" t="str">
            <v>Амортизација некретнина и опреме</v>
          </cell>
          <cell r="J8428">
            <v>0</v>
          </cell>
        </row>
        <row r="8429">
          <cell r="F8429">
            <v>432</v>
          </cell>
          <cell r="G8429" t="str">
            <v>Амортизација култивисане имовине</v>
          </cell>
          <cell r="J8429">
            <v>0</v>
          </cell>
        </row>
        <row r="8430">
          <cell r="F8430">
            <v>433</v>
          </cell>
          <cell r="G8430" t="str">
            <v>Употреба драгоцености</v>
          </cell>
          <cell r="J8430">
            <v>0</v>
          </cell>
        </row>
        <row r="8431">
          <cell r="F8431">
            <v>434</v>
          </cell>
          <cell r="G8431" t="str">
            <v>Употреба природне имовине</v>
          </cell>
          <cell r="J8431">
            <v>0</v>
          </cell>
        </row>
        <row r="8432">
          <cell r="F8432">
            <v>435</v>
          </cell>
          <cell r="G8432" t="str">
            <v>Амортизација нематеријалне имовине</v>
          </cell>
          <cell r="J8432">
            <v>0</v>
          </cell>
        </row>
        <row r="8433">
          <cell r="F8433">
            <v>441</v>
          </cell>
          <cell r="G8433" t="str">
            <v>Отплата домаћих камата</v>
          </cell>
          <cell r="J8433">
            <v>0</v>
          </cell>
        </row>
        <row r="8434">
          <cell r="F8434">
            <v>442</v>
          </cell>
          <cell r="G8434" t="str">
            <v>Отплата страних камата</v>
          </cell>
          <cell r="J8434">
            <v>0</v>
          </cell>
        </row>
        <row r="8435">
          <cell r="F8435">
            <v>443</v>
          </cell>
          <cell r="G8435" t="str">
            <v>Отплата камата по гаранцијама</v>
          </cell>
          <cell r="J8435">
            <v>0</v>
          </cell>
        </row>
        <row r="8436">
          <cell r="F8436">
            <v>444</v>
          </cell>
          <cell r="G8436" t="str">
            <v>Пратећи трошкови задуживања</v>
          </cell>
          <cell r="J8436">
            <v>0</v>
          </cell>
        </row>
        <row r="8437">
          <cell r="F8437">
            <v>4511</v>
          </cell>
          <cell r="G8437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8437">
            <v>0</v>
          </cell>
        </row>
        <row r="8438">
          <cell r="F8438">
            <v>4512</v>
          </cell>
          <cell r="G8438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8438">
            <v>0</v>
          </cell>
        </row>
        <row r="8439">
          <cell r="F8439">
            <v>452</v>
          </cell>
          <cell r="G8439" t="str">
            <v>Субвенције приватним финансијским институцијама</v>
          </cell>
          <cell r="J8439">
            <v>0</v>
          </cell>
        </row>
        <row r="8440">
          <cell r="F8440">
            <v>453</v>
          </cell>
          <cell r="G8440" t="str">
            <v>Субвенције јавним финансијским институцијама</v>
          </cell>
          <cell r="J8440">
            <v>0</v>
          </cell>
        </row>
        <row r="8441">
          <cell r="F8441">
            <v>454</v>
          </cell>
          <cell r="G8441" t="str">
            <v>Субвенције приватним предузећима</v>
          </cell>
          <cell r="J8441">
            <v>0</v>
          </cell>
        </row>
        <row r="8442">
          <cell r="F8442">
            <v>461</v>
          </cell>
          <cell r="G8442" t="str">
            <v>Донације страним владама</v>
          </cell>
          <cell r="J8442">
            <v>0</v>
          </cell>
        </row>
        <row r="8443">
          <cell r="F8443">
            <v>462</v>
          </cell>
          <cell r="G8443" t="str">
            <v>Донације и дотације међународним организацијама</v>
          </cell>
          <cell r="J8443">
            <v>0</v>
          </cell>
        </row>
        <row r="8444">
          <cell r="F8444">
            <v>4631</v>
          </cell>
          <cell r="G8444" t="str">
            <v>Текући трансфери осталим нивоима власти</v>
          </cell>
          <cell r="J8444">
            <v>0</v>
          </cell>
        </row>
        <row r="8445">
          <cell r="F8445">
            <v>4632</v>
          </cell>
          <cell r="G8445" t="str">
            <v>Капитални трансфери осталим нивоима власти</v>
          </cell>
          <cell r="J8445">
            <v>0</v>
          </cell>
        </row>
        <row r="8446">
          <cell r="F8446">
            <v>464</v>
          </cell>
          <cell r="G8446" t="str">
            <v>Дотације организацијама обавезног социјалног осигурања</v>
          </cell>
          <cell r="J8446">
            <v>0</v>
          </cell>
        </row>
        <row r="8447">
          <cell r="F8447">
            <v>465</v>
          </cell>
          <cell r="G8447" t="str">
            <v>Остале донације, дотације и трансфери</v>
          </cell>
          <cell r="J8447">
            <v>0</v>
          </cell>
        </row>
        <row r="8448">
          <cell r="F8448">
            <v>472</v>
          </cell>
          <cell r="G8448" t="str">
            <v>Накнаде за социјалну заштиту из буџета</v>
          </cell>
          <cell r="J8448">
            <v>0</v>
          </cell>
        </row>
        <row r="8449">
          <cell r="F8449">
            <v>481</v>
          </cell>
          <cell r="G8449" t="str">
            <v>Дотације невладиним организацијама</v>
          </cell>
          <cell r="J8449">
            <v>0</v>
          </cell>
        </row>
        <row r="8450">
          <cell r="F8450">
            <v>482</v>
          </cell>
          <cell r="G8450" t="str">
            <v>Порези, обавезне таксе, казне и пенали</v>
          </cell>
          <cell r="J8450">
            <v>0</v>
          </cell>
        </row>
        <row r="8451">
          <cell r="F8451">
            <v>483</v>
          </cell>
          <cell r="G8451" t="str">
            <v>Новчане казне и пенали по решењу судова</v>
          </cell>
          <cell r="J8451">
            <v>0</v>
          </cell>
        </row>
        <row r="8452">
          <cell r="F8452">
            <v>484</v>
          </cell>
          <cell r="G8452" t="str">
            <v>Накнада штете за повреде или штету насталу услед елементарних непогода или других природних узрока</v>
          </cell>
          <cell r="J8452">
            <v>0</v>
          </cell>
        </row>
        <row r="8453">
          <cell r="F8453">
            <v>485</v>
          </cell>
          <cell r="G8453" t="str">
            <v>Накнада штете за повреде или штету нанету од стране државних органа</v>
          </cell>
          <cell r="J8453">
            <v>0</v>
          </cell>
        </row>
        <row r="8454">
          <cell r="F8454">
            <v>489</v>
          </cell>
          <cell r="G8454" t="str">
            <v>Расходи који се финансирају из средстава за реализацију националног инвестиционог плана</v>
          </cell>
          <cell r="J8454">
            <v>0</v>
          </cell>
        </row>
        <row r="8455">
          <cell r="F8455">
            <v>494</v>
          </cell>
          <cell r="G8455" t="str">
            <v>Административни трансфери из буџета - Текући расходи</v>
          </cell>
          <cell r="J8455">
            <v>0</v>
          </cell>
        </row>
        <row r="8456">
          <cell r="F8456">
            <v>495</v>
          </cell>
          <cell r="G8456" t="str">
            <v>Административни трансфери из буџета - Издаци за нефинансијску имовину</v>
          </cell>
          <cell r="J8456">
            <v>0</v>
          </cell>
        </row>
        <row r="8457">
          <cell r="F8457">
            <v>496</v>
          </cell>
          <cell r="G8457" t="str">
            <v>Административни трансфери из буџета - Издаци за отплату главнице и набавку финансијске имовине</v>
          </cell>
          <cell r="J8457">
            <v>0</v>
          </cell>
        </row>
        <row r="8458">
          <cell r="F8458">
            <v>499</v>
          </cell>
          <cell r="G8458" t="str">
            <v>Административни трансфери из буџета - Средства резерве</v>
          </cell>
          <cell r="J8458">
            <v>0</v>
          </cell>
        </row>
        <row r="8459">
          <cell r="F8459">
            <v>511</v>
          </cell>
          <cell r="G8459" t="str">
            <v>Зграде и грађевински објекти</v>
          </cell>
          <cell r="J8459">
            <v>0</v>
          </cell>
        </row>
        <row r="8460">
          <cell r="F8460">
            <v>512</v>
          </cell>
          <cell r="G8460" t="str">
            <v>Машине и опрема</v>
          </cell>
          <cell r="J8460">
            <v>0</v>
          </cell>
        </row>
        <row r="8461">
          <cell r="F8461">
            <v>513</v>
          </cell>
          <cell r="G8461" t="str">
            <v>Остале некретнине и опрема</v>
          </cell>
          <cell r="J8461">
            <v>0</v>
          </cell>
        </row>
        <row r="8462">
          <cell r="F8462">
            <v>514</v>
          </cell>
          <cell r="G8462" t="str">
            <v>Култивисана имовина</v>
          </cell>
          <cell r="J8462">
            <v>0</v>
          </cell>
        </row>
        <row r="8463">
          <cell r="F8463">
            <v>515</v>
          </cell>
          <cell r="G8463" t="str">
            <v>Нематеријална имовина</v>
          </cell>
          <cell r="J8463">
            <v>0</v>
          </cell>
        </row>
        <row r="8464">
          <cell r="F8464">
            <v>521</v>
          </cell>
          <cell r="G8464" t="str">
            <v>Робне резерве</v>
          </cell>
          <cell r="J8464">
            <v>0</v>
          </cell>
        </row>
        <row r="8465">
          <cell r="F8465">
            <v>522</v>
          </cell>
          <cell r="G8465" t="str">
            <v>Залихе производње</v>
          </cell>
          <cell r="J8465">
            <v>0</v>
          </cell>
        </row>
        <row r="8466">
          <cell r="F8466">
            <v>523</v>
          </cell>
          <cell r="G8466" t="str">
            <v>Залихе робе за даљу продају</v>
          </cell>
          <cell r="J8466">
            <v>0</v>
          </cell>
        </row>
        <row r="8467">
          <cell r="F8467">
            <v>531</v>
          </cell>
          <cell r="G8467" t="str">
            <v>Драгоцености</v>
          </cell>
          <cell r="J8467">
            <v>0</v>
          </cell>
        </row>
        <row r="8468">
          <cell r="F8468">
            <v>541</v>
          </cell>
          <cell r="G8468" t="str">
            <v>Земљиште</v>
          </cell>
          <cell r="J8468">
            <v>0</v>
          </cell>
        </row>
        <row r="8469">
          <cell r="F8469">
            <v>542</v>
          </cell>
          <cell r="G8469" t="str">
            <v>Рудна богатства</v>
          </cell>
          <cell r="J8469">
            <v>0</v>
          </cell>
        </row>
        <row r="8470">
          <cell r="F8470">
            <v>543</v>
          </cell>
          <cell r="G8470" t="str">
            <v>Шуме и воде</v>
          </cell>
          <cell r="J8470">
            <v>0</v>
          </cell>
        </row>
        <row r="8471">
          <cell r="F8471">
            <v>551</v>
          </cell>
          <cell r="G8471" t="str">
            <v>Нефинансијска имовина која се финансира из средстава за реализацију националног инвестиционог плана</v>
          </cell>
          <cell r="J8471">
            <v>0</v>
          </cell>
        </row>
        <row r="8472">
          <cell r="F8472">
            <v>611</v>
          </cell>
          <cell r="G8472" t="str">
            <v>Отплата главнице домаћим кредиторима</v>
          </cell>
          <cell r="J8472">
            <v>0</v>
          </cell>
        </row>
        <row r="8473">
          <cell r="F8473">
            <v>620</v>
          </cell>
          <cell r="G8473" t="str">
            <v>Набавка финансијске имовине</v>
          </cell>
          <cell r="J8473">
            <v>0</v>
          </cell>
        </row>
        <row r="8474">
          <cell r="G8474" t="str">
            <v>Извори финансирања за функцију 820:</v>
          </cell>
        </row>
        <row r="8475">
          <cell r="F8475" t="str">
            <v>01</v>
          </cell>
          <cell r="G8475" t="str">
            <v>Приходи из буџета</v>
          </cell>
          <cell r="H8475">
            <v>0</v>
          </cell>
          <cell r="J8475">
            <v>0</v>
          </cell>
        </row>
        <row r="8476">
          <cell r="F8476" t="str">
            <v>02</v>
          </cell>
          <cell r="G8476" t="str">
            <v>Трансфери између корисника на истом нивоу</v>
          </cell>
          <cell r="J8476">
            <v>0</v>
          </cell>
        </row>
        <row r="8477">
          <cell r="F8477" t="str">
            <v>03</v>
          </cell>
          <cell r="G8477" t="str">
            <v>Социјални доприноси</v>
          </cell>
          <cell r="J8477">
            <v>0</v>
          </cell>
        </row>
        <row r="8478">
          <cell r="F8478" t="str">
            <v>04</v>
          </cell>
          <cell r="G8478" t="str">
            <v>Сопствени приходи буџетских корисника</v>
          </cell>
          <cell r="J8478">
            <v>0</v>
          </cell>
        </row>
        <row r="8479">
          <cell r="F8479" t="str">
            <v>05</v>
          </cell>
          <cell r="G8479" t="str">
            <v>Донације од иностраних земаља</v>
          </cell>
          <cell r="J8479">
            <v>0</v>
          </cell>
        </row>
        <row r="8480">
          <cell r="F8480" t="str">
            <v>06</v>
          </cell>
          <cell r="G8480" t="str">
            <v>Донације од међународних организација</v>
          </cell>
          <cell r="J8480">
            <v>0</v>
          </cell>
        </row>
        <row r="8481">
          <cell r="F8481" t="str">
            <v>07</v>
          </cell>
          <cell r="G8481" t="str">
            <v>Донације од осталих нивоа власти</v>
          </cell>
          <cell r="J8481">
            <v>0</v>
          </cell>
        </row>
        <row r="8482">
          <cell r="F8482" t="str">
            <v>08</v>
          </cell>
          <cell r="G8482" t="str">
            <v>Донације од невладиних организација и појединаца</v>
          </cell>
          <cell r="J8482">
            <v>0</v>
          </cell>
        </row>
        <row r="8483">
          <cell r="F8483" t="str">
            <v>09</v>
          </cell>
          <cell r="G8483" t="str">
            <v>Примања од продаје нефинансијске имовине</v>
          </cell>
          <cell r="J8483">
            <v>0</v>
          </cell>
        </row>
        <row r="8484">
          <cell r="F8484" t="str">
            <v>10</v>
          </cell>
          <cell r="G8484" t="str">
            <v>Примања од домаћих задуживања</v>
          </cell>
          <cell r="J8484">
            <v>0</v>
          </cell>
        </row>
        <row r="8485">
          <cell r="F8485" t="str">
            <v>11</v>
          </cell>
          <cell r="G8485" t="str">
            <v>Примања од иностраних задуживања</v>
          </cell>
          <cell r="J8485">
            <v>0</v>
          </cell>
        </row>
        <row r="8486">
          <cell r="F8486" t="str">
            <v>12</v>
          </cell>
          <cell r="G8486" t="str">
            <v>Примања од отплате датих кредита и продаје финансијске имовине</v>
          </cell>
          <cell r="J8486">
            <v>0</v>
          </cell>
        </row>
        <row r="8487">
          <cell r="F8487" t="str">
            <v>13</v>
          </cell>
          <cell r="G8487" t="str">
            <v>Нераспоређени вишак прихода из ранијих година</v>
          </cell>
          <cell r="J8487">
            <v>0</v>
          </cell>
        </row>
        <row r="8488">
          <cell r="F8488" t="str">
            <v>14</v>
          </cell>
          <cell r="G8488" t="str">
            <v>Неутрошена средства од приватизације из претходних година</v>
          </cell>
          <cell r="J8488">
            <v>0</v>
          </cell>
        </row>
        <row r="8489">
          <cell r="F8489" t="str">
            <v>15</v>
          </cell>
          <cell r="G8489" t="str">
            <v>Неутрошена средства донација из претходних година</v>
          </cell>
          <cell r="J8489">
            <v>0</v>
          </cell>
        </row>
        <row r="8490">
          <cell r="F8490" t="str">
            <v>16</v>
          </cell>
          <cell r="G8490" t="str">
            <v>Родитељски динар за ваннаставне активности</v>
          </cell>
          <cell r="J8490">
            <v>0</v>
          </cell>
        </row>
        <row r="8491">
          <cell r="G8491" t="str">
            <v>Функција 820:</v>
          </cell>
          <cell r="H8491">
            <v>0</v>
          </cell>
          <cell r="I8491">
            <v>0</v>
          </cell>
          <cell r="J8491">
            <v>0</v>
          </cell>
        </row>
        <row r="8492">
          <cell r="G8492" t="str">
            <v>Извори финансирања за пројекат 1201-П5:</v>
          </cell>
        </row>
        <row r="8493">
          <cell r="F8493" t="str">
            <v>01</v>
          </cell>
          <cell r="G8493" t="str">
            <v>Приходи из буџета</v>
          </cell>
          <cell r="H8493">
            <v>0</v>
          </cell>
          <cell r="J8493">
            <v>0</v>
          </cell>
        </row>
        <row r="8494">
          <cell r="F8494" t="str">
            <v>02</v>
          </cell>
          <cell r="G8494" t="str">
            <v>Трансфери између корисника на истом нивоу</v>
          </cell>
          <cell r="J8494">
            <v>0</v>
          </cell>
        </row>
        <row r="8495">
          <cell r="F8495" t="str">
            <v>03</v>
          </cell>
          <cell r="G8495" t="str">
            <v>Социјални доприноси</v>
          </cell>
          <cell r="J8495">
            <v>0</v>
          </cell>
        </row>
        <row r="8496">
          <cell r="F8496" t="str">
            <v>04</v>
          </cell>
          <cell r="G8496" t="str">
            <v>Сопствени приходи буџетских корисника</v>
          </cell>
          <cell r="J8496">
            <v>0</v>
          </cell>
        </row>
        <row r="8497">
          <cell r="F8497" t="str">
            <v>05</v>
          </cell>
          <cell r="G8497" t="str">
            <v>Донације од иностраних земаља</v>
          </cell>
          <cell r="J8497">
            <v>0</v>
          </cell>
        </row>
        <row r="8498">
          <cell r="F8498" t="str">
            <v>06</v>
          </cell>
          <cell r="G8498" t="str">
            <v>Донације од међународних организација</v>
          </cell>
          <cell r="J8498">
            <v>0</v>
          </cell>
        </row>
        <row r="8499">
          <cell r="F8499" t="str">
            <v>07</v>
          </cell>
          <cell r="G8499" t="str">
            <v>Донације од осталих нивоа власти</v>
          </cell>
          <cell r="J8499">
            <v>0</v>
          </cell>
        </row>
        <row r="8500">
          <cell r="F8500" t="str">
            <v>08</v>
          </cell>
          <cell r="G8500" t="str">
            <v>Донације од невладиних организација и појединаца</v>
          </cell>
          <cell r="J8500">
            <v>0</v>
          </cell>
        </row>
        <row r="8501">
          <cell r="F8501" t="str">
            <v>09</v>
          </cell>
          <cell r="G8501" t="str">
            <v>Примања од продаје нефинансијске имовине</v>
          </cell>
          <cell r="J8501">
            <v>0</v>
          </cell>
        </row>
        <row r="8502">
          <cell r="F8502" t="str">
            <v>10</v>
          </cell>
          <cell r="G8502" t="str">
            <v>Примања од домаћих задуживања</v>
          </cell>
          <cell r="J8502">
            <v>0</v>
          </cell>
        </row>
        <row r="8503">
          <cell r="F8503" t="str">
            <v>11</v>
          </cell>
          <cell r="G8503" t="str">
            <v>Примања од иностраних задуживања</v>
          </cell>
          <cell r="J8503">
            <v>0</v>
          </cell>
        </row>
        <row r="8504">
          <cell r="F8504" t="str">
            <v>12</v>
          </cell>
          <cell r="G8504" t="str">
            <v>Примања од отплате датих кредита и продаје финансијске имовине</v>
          </cell>
          <cell r="J8504">
            <v>0</v>
          </cell>
        </row>
        <row r="8505">
          <cell r="F8505" t="str">
            <v>13</v>
          </cell>
          <cell r="G8505" t="str">
            <v>Нераспоређени вишак прихода из ранијих година</v>
          </cell>
          <cell r="J8505">
            <v>0</v>
          </cell>
        </row>
        <row r="8506">
          <cell r="F8506" t="str">
            <v>14</v>
          </cell>
          <cell r="G8506" t="str">
            <v>Неутрошена средства од приватизације из претходних година</v>
          </cell>
          <cell r="J8506">
            <v>0</v>
          </cell>
        </row>
        <row r="8507">
          <cell r="F8507" t="str">
            <v>15</v>
          </cell>
          <cell r="G8507" t="str">
            <v>Неутрошена средства донација из претходних година</v>
          </cell>
          <cell r="J8507">
            <v>0</v>
          </cell>
        </row>
        <row r="8508">
          <cell r="F8508" t="str">
            <v>16</v>
          </cell>
          <cell r="G8508" t="str">
            <v>Родитељски динар за ваннаставне активности</v>
          </cell>
          <cell r="J8508">
            <v>0</v>
          </cell>
        </row>
        <row r="8509">
          <cell r="G8509" t="str">
            <v>Свега за пројекат 1201-П5:</v>
          </cell>
          <cell r="H8509">
            <v>0</v>
          </cell>
          <cell r="I8509">
            <v>0</v>
          </cell>
          <cell r="J8509">
            <v>0</v>
          </cell>
        </row>
        <row r="8511">
          <cell r="C8511" t="str">
            <v>1201-П6</v>
          </cell>
          <cell r="G8511" t="str">
            <v xml:space="preserve">Пројекат: </v>
          </cell>
        </row>
        <row r="8512">
          <cell r="D8512">
            <v>820</v>
          </cell>
          <cell r="G8512" t="str">
            <v>Услуге културе</v>
          </cell>
        </row>
        <row r="8513">
          <cell r="F8513">
            <v>411</v>
          </cell>
          <cell r="G8513" t="str">
            <v>Плате, додаци и накнаде запослених (зараде)</v>
          </cell>
          <cell r="J8513">
            <v>0</v>
          </cell>
        </row>
        <row r="8514">
          <cell r="F8514">
            <v>412</v>
          </cell>
          <cell r="G8514" t="str">
            <v>Социјални доприноси на терет послодавца</v>
          </cell>
          <cell r="J8514">
            <v>0</v>
          </cell>
        </row>
        <row r="8515">
          <cell r="F8515">
            <v>413</v>
          </cell>
          <cell r="G8515" t="str">
            <v>Накнаде у натури</v>
          </cell>
          <cell r="J8515">
            <v>0</v>
          </cell>
        </row>
        <row r="8516">
          <cell r="F8516">
            <v>414</v>
          </cell>
          <cell r="G8516" t="str">
            <v>Социјална давања запосленима</v>
          </cell>
          <cell r="J8516">
            <v>0</v>
          </cell>
        </row>
        <row r="8517">
          <cell r="F8517">
            <v>415</v>
          </cell>
          <cell r="G8517" t="str">
            <v>Накнаде трошкова за запослене</v>
          </cell>
          <cell r="J8517">
            <v>0</v>
          </cell>
        </row>
        <row r="8518">
          <cell r="F8518">
            <v>416</v>
          </cell>
          <cell r="G8518" t="str">
            <v>Награде запосленима и остали посебни расходи</v>
          </cell>
          <cell r="J8518">
            <v>0</v>
          </cell>
        </row>
        <row r="8519">
          <cell r="F8519">
            <v>417</v>
          </cell>
          <cell r="G8519" t="str">
            <v>Посланички додатак</v>
          </cell>
          <cell r="J8519">
            <v>0</v>
          </cell>
        </row>
        <row r="8520">
          <cell r="F8520">
            <v>418</v>
          </cell>
          <cell r="G8520" t="str">
            <v>Судијски додатак.</v>
          </cell>
          <cell r="J8520">
            <v>0</v>
          </cell>
        </row>
        <row r="8521">
          <cell r="F8521">
            <v>421</v>
          </cell>
          <cell r="G8521" t="str">
            <v>Стални трошкови</v>
          </cell>
          <cell r="J8521">
            <v>0</v>
          </cell>
        </row>
        <row r="8522">
          <cell r="F8522">
            <v>422</v>
          </cell>
          <cell r="G8522" t="str">
            <v>Трошкови путовања</v>
          </cell>
          <cell r="J8522">
            <v>0</v>
          </cell>
        </row>
        <row r="8523">
          <cell r="F8523">
            <v>423</v>
          </cell>
          <cell r="G8523" t="str">
            <v>Услуге по уговору</v>
          </cell>
          <cell r="J8523">
            <v>0</v>
          </cell>
        </row>
        <row r="8524">
          <cell r="F8524">
            <v>424</v>
          </cell>
          <cell r="G8524" t="str">
            <v>Специјализоване услуге</v>
          </cell>
          <cell r="J8524">
            <v>0</v>
          </cell>
        </row>
        <row r="8525">
          <cell r="F8525">
            <v>425</v>
          </cell>
          <cell r="G8525" t="str">
            <v>Текуће поправке и одржавање</v>
          </cell>
          <cell r="J8525">
            <v>0</v>
          </cell>
        </row>
        <row r="8526">
          <cell r="F8526">
            <v>426</v>
          </cell>
          <cell r="G8526" t="str">
            <v>Материјал</v>
          </cell>
          <cell r="J8526">
            <v>0</v>
          </cell>
        </row>
        <row r="8527">
          <cell r="F8527">
            <v>431</v>
          </cell>
          <cell r="G8527" t="str">
            <v>Амортизација некретнина и опреме</v>
          </cell>
          <cell r="J8527">
            <v>0</v>
          </cell>
        </row>
        <row r="8528">
          <cell r="F8528">
            <v>432</v>
          </cell>
          <cell r="G8528" t="str">
            <v>Амортизација култивисане имовине</v>
          </cell>
          <cell r="J8528">
            <v>0</v>
          </cell>
        </row>
        <row r="8529">
          <cell r="F8529">
            <v>433</v>
          </cell>
          <cell r="G8529" t="str">
            <v>Употреба драгоцености</v>
          </cell>
          <cell r="J8529">
            <v>0</v>
          </cell>
        </row>
        <row r="8530">
          <cell r="F8530">
            <v>434</v>
          </cell>
          <cell r="G8530" t="str">
            <v>Употреба природне имовине</v>
          </cell>
          <cell r="J8530">
            <v>0</v>
          </cell>
        </row>
        <row r="8531">
          <cell r="F8531">
            <v>435</v>
          </cell>
          <cell r="G8531" t="str">
            <v>Амортизација нематеријалне имовине</v>
          </cell>
          <cell r="J8531">
            <v>0</v>
          </cell>
        </row>
        <row r="8532">
          <cell r="F8532">
            <v>441</v>
          </cell>
          <cell r="G8532" t="str">
            <v>Отплата домаћих камата</v>
          </cell>
          <cell r="J8532">
            <v>0</v>
          </cell>
        </row>
        <row r="8533">
          <cell r="F8533">
            <v>442</v>
          </cell>
          <cell r="G8533" t="str">
            <v>Отплата страних камата</v>
          </cell>
          <cell r="J8533">
            <v>0</v>
          </cell>
        </row>
        <row r="8534">
          <cell r="F8534">
            <v>443</v>
          </cell>
          <cell r="G8534" t="str">
            <v>Отплата камата по гаранцијама</v>
          </cell>
          <cell r="J8534">
            <v>0</v>
          </cell>
        </row>
        <row r="8535">
          <cell r="F8535">
            <v>444</v>
          </cell>
          <cell r="G8535" t="str">
            <v>Пратећи трошкови задуживања</v>
          </cell>
          <cell r="J8535">
            <v>0</v>
          </cell>
        </row>
        <row r="8536">
          <cell r="F8536">
            <v>4511</v>
          </cell>
          <cell r="G8536" t="str">
            <v xml:space="preserve">Текуће субвенције јавним нефинансијским предузећима и организацијама                                                                </v>
          </cell>
          <cell r="J8536">
            <v>0</v>
          </cell>
        </row>
        <row r="8537">
          <cell r="F8537">
            <v>4512</v>
          </cell>
          <cell r="G8537" t="str">
            <v xml:space="preserve">Капиталне субвенције јавним нефинансијским предузећима и организацијама                                                                </v>
          </cell>
          <cell r="J8537">
            <v>0</v>
          </cell>
        </row>
        <row r="8538">
          <cell r="F8538">
            <v>452</v>
          </cell>
          <cell r="G8538" t="str">
            <v>Субвенције приватним финансијским институцијама</v>
          </cell>
          <cell r="J8538">
            <v>0</v>
          </cell>
        </row>
        <row r="8539">
          <cell r="F8539">
            <v>453</v>
          </cell>
          <cell r="G8539" t="str">
            <v>Субвенције јавним финансијским институцијама</v>
          </cell>
          <cell r="J8539">
            <v>0</v>
          </cell>
        </row>
        <row r="8540">
          <cell r="F8540">
            <v>454</v>
          </cell>
          <cell r="G8540" t="str">
            <v>Субвенције приватним предузећима</v>
          </cell>
          <cell r="J8540">
            <v>0</v>
          </cell>
        </row>
        <row r="8541">
          <cell r="F8541">
            <v>461</v>
          </cell>
          <cell r="G8541" t="str">
            <v>Донације страним владама</v>
          </cell>
          <cell r="J8541">
            <v>0</v>
          </cell>
        </row>
        <row r="8542">
          <cell r="F8542">
            <v>462</v>
          </cell>
          <cell r="G8542" t="str">
            <v>Донације и дотације међународним организацијама</v>
          </cell>
          <cell r="J8542">
            <v>0</v>
          </cell>
        </row>
        <row r="8543">
          <cell r="F8543">
            <v>4631</v>
          </cell>
          <cell r="G8543" t="str">
            <v>Текући трансфери осталим нивоима власти</v>
          </cell>
          <cell r="J8543">
            <v>0</v>
          </cell>
        </row>
        <row r="8544">
          <cell r="F8544">
            <v>4632</v>
          </cell>
          <cell r="G8544" t="str">
            <v>Капитални трансфери осталим нивоима власти</v>
          </cell>
          <cell r="J8544">
            <v>0</v>
          </cell>
        </row>
        <row r="8545">
          <cell r="F8545">
            <v>464</v>
          </cell>
          <cell r="G8545" t="str">
            <v>Дотације организацијама обавезног социјалног осигурања</v>
          </cell>
          <cell r="J8545">
            <v>0</v>
          </cell>
        </row>
        <row r="8546">
          <cell r="F8546">
            <v>465</v>
          </cell>
          <cell r="G8546" t="str">
            <v>Остале донације, дотације и трансфери</v>
          </cell>
          <cell r="J8546">
            <v>0</v>
          </cell>
        </row>
        <row r="8547">
          <cell r="F8547">
            <v>472</v>
          </cell>
          <cell r="G8547" t="str">
            <v>Накнаде за социјалну заштиту из буџета</v>
          </cell>
          <cell r="J8547">
            <v>0</v>
          </cell>
        </row>
        <row r="8548">
          <cell r="F8548">
            <v>481</v>
          </cell>
          <cell r="G8548" t="str">
            <v>Дотације невладиним организацијама</v>
          </cell>
          <cell r="J8548">
            <v>0</v>
          </cell>
        </row>
        <row r="8549">
          <cell r="F8549">
            <v>482</v>
          </cell>
          <cell r="G8549" t="str">
            <v>Порези, обавезне таксе, казне и пенали</v>
          </cell>
          <cell r="J8549">
            <v>0</v>
          </cell>
        </row>
        <row r="8550">
          <cell r="F8550">
            <v>483</v>
          </cell>
          <cell r="G8550" t="str">
            <v>Новчане казне и пенали по решењу судова</v>
          </cell>
          <cell r="J8550">
            <v>0</v>
          </cell>
        </row>
        <row r="8551">
          <cell r="F8551">
            <v>484</v>
          </cell>
          <cell r="G8551" t="str">
            <v>Накнада штете за повреде или штету насталу услед елементарних непогода или других природних узрока</v>
          </cell>
          <cell r="J8551">
            <v>0</v>
          </cell>
        </row>
        <row r="8552">
          <cell r="F8552">
            <v>485</v>
          </cell>
          <cell r="G8552" t="str">
            <v>Накнада штете за повреде или штету нанету од стране државних органа</v>
          </cell>
          <cell r="J8552">
            <v>0</v>
          </cell>
        </row>
        <row r="8553">
          <cell r="F8553">
            <v>489</v>
          </cell>
          <cell r="G8553" t="str">
            <v>Расходи који се финансирају из средстава за реализацију националног инвестиционог плана</v>
          </cell>
          <cell r="J8553">
            <v>0</v>
          </cell>
        </row>
        <row r="8554">
          <cell r="F8554">
            <v>494</v>
          </cell>
          <cell r="G8554" t="str">
            <v>Административни трансфери из буџета - Текући расходи</v>
          </cell>
          <cell r="J8554">
            <v>0</v>
          </cell>
        </row>
        <row r="8555">
          <cell r="F8555">
            <v>495</v>
          </cell>
          <cell r="G8555" t="str">
            <v>Административни трансфери из буџета - Издаци за нефинансијску имовину</v>
          </cell>
          <cell r="J8555">
            <v>0</v>
          </cell>
        </row>
        <row r="8556">
          <cell r="F8556">
            <v>496</v>
          </cell>
          <cell r="G8556" t="str">
            <v>Административни трансфери из буџета - Издаци за отплату главнице и набавку финансијске имовине</v>
          </cell>
          <cell r="J8556">
            <v>0</v>
          </cell>
        </row>
        <row r="8557">
          <cell r="F8557">
            <v>499</v>
          </cell>
          <cell r="G8557" t="str">
            <v>Административни трансфери из буџета - Средства резерве</v>
          </cell>
          <cell r="J8557">
            <v>0</v>
          </cell>
        </row>
        <row r="8558">
          <cell r="F8558">
            <v>511</v>
          </cell>
          <cell r="G8558" t="str">
            <v>Зграде и грађевински објекти</v>
          </cell>
          <cell r="J8558">
            <v>0</v>
          </cell>
        </row>
        <row r="8559">
          <cell r="F8559">
            <v>512</v>
          </cell>
          <cell r="G8559" t="str">
            <v>Машине и опрема</v>
          </cell>
          <cell r="J8559">
            <v>0</v>
          </cell>
        </row>
        <row r="8560">
          <cell r="F8560">
            <v>513</v>
          </cell>
          <cell r="G8560" t="str">
            <v>Остале некретнине и опрема</v>
          </cell>
          <cell r="J8560">
            <v>0</v>
          </cell>
        </row>
        <row r="8561">
          <cell r="F8561">
            <v>514</v>
          </cell>
          <cell r="G8561" t="str">
            <v>Култивисана имовина</v>
          </cell>
          <cell r="J8561">
            <v>0</v>
          </cell>
        </row>
        <row r="8562">
          <cell r="F8562">
            <v>515</v>
          </cell>
          <cell r="G8562" t="str">
            <v>Нематеријална имовина</v>
          </cell>
          <cell r="J8562">
            <v>0</v>
          </cell>
        </row>
        <row r="8563">
          <cell r="F8563">
            <v>521</v>
          </cell>
          <cell r="G8563" t="str">
            <v>Робне резерве</v>
          </cell>
          <cell r="J8563">
            <v>0</v>
          </cell>
        </row>
        <row r="8564">
          <cell r="F8564">
            <v>522</v>
          </cell>
          <cell r="G8564" t="str">
            <v>Залихе производње</v>
          </cell>
          <cell r="J8564">
            <v>0</v>
          </cell>
        </row>
        <row r="8565">
          <cell r="F8565">
            <v>523</v>
          </cell>
          <cell r="G8565" t="str">
            <v>Залихе робе за даљу продају</v>
          </cell>
          <cell r="J8565">
            <v>0</v>
          </cell>
        </row>
        <row r="8566">
          <cell r="F8566">
            <v>531</v>
          </cell>
          <cell r="G8566" t="str">
            <v>Драгоцености</v>
          </cell>
          <cell r="J8566">
            <v>0</v>
          </cell>
        </row>
        <row r="8567">
          <cell r="F8567">
            <v>541</v>
          </cell>
          <cell r="G8567" t="str">
            <v>Земљиште</v>
          </cell>
          <cell r="J8567">
            <v>0</v>
          </cell>
        </row>
        <row r="8568">
          <cell r="F8568">
            <v>542</v>
          </cell>
          <cell r="G8568" t="str">
            <v>Рудна богатства</v>
          </cell>
          <cell r="J8568">
            <v>0</v>
          </cell>
        </row>
        <row r="8569">
          <cell r="F8569">
            <v>543</v>
          </cell>
          <cell r="G8569" t="str">
            <v>Шуме и воде</v>
          </cell>
          <cell r="J8569">
            <v>0</v>
          </cell>
        </row>
        <row r="8570">
          <cell r="F8570">
            <v>551</v>
          </cell>
          <cell r="G8570" t="str">
            <v>Нефинансијска имовина која се финансира из средстава за реализацију националног инвестиционог плана</v>
          </cell>
          <cell r="J8570">
            <v>0</v>
          </cell>
        </row>
        <row r="8571">
          <cell r="F8571">
            <v>611</v>
          </cell>
          <cell r="G8571" t="str">
            <v>Отплата главнице домаћим кредиторима</v>
          </cell>
          <cell r="J8571">
            <v>0</v>
          </cell>
        </row>
        <row r="8572">
          <cell r="F8572">
            <v>620</v>
          </cell>
          <cell r="G8572" t="str">
            <v>Набавка финансијске имовине</v>
          </cell>
          <cell r="J8572">
            <v>0</v>
          </cell>
        </row>
        <row r="8573">
          <cell r="G8573" t="str">
            <v>Извори финансирања за функцију 820:</v>
          </cell>
        </row>
        <row r="8574">
          <cell r="F8574" t="str">
            <v>01</v>
          </cell>
          <cell r="G8574" t="str">
            <v>Приходи из буџета</v>
          </cell>
          <cell r="H8574">
            <v>0</v>
          </cell>
          <cell r="J8574">
            <v>0</v>
          </cell>
        </row>
        <row r="8575">
          <cell r="F8575" t="str">
            <v>02</v>
          </cell>
          <cell r="G8575" t="str">
            <v>Трансфери између корисника на истом нивоу</v>
          </cell>
          <cell r="J8575">
            <v>0</v>
          </cell>
        </row>
        <row r="8576">
          <cell r="F8576" t="str">
            <v>03</v>
          </cell>
          <cell r="G8576" t="str">
            <v>Социјални доприноси</v>
          </cell>
          <cell r="J8576">
            <v>0</v>
          </cell>
        </row>
        <row r="8577">
          <cell r="F8577" t="str">
            <v>04</v>
          </cell>
          <cell r="G8577" t="str">
            <v>Сопствени приходи буџетских корисника</v>
          </cell>
          <cell r="J8577">
            <v>0</v>
          </cell>
        </row>
        <row r="8578">
          <cell r="F8578" t="str">
            <v>05</v>
          </cell>
          <cell r="G8578" t="str">
            <v>Донације од иностраних земаља</v>
          </cell>
          <cell r="J8578">
            <v>0</v>
          </cell>
        </row>
        <row r="8579">
          <cell r="F8579" t="str">
            <v>06</v>
          </cell>
          <cell r="G8579" t="str">
            <v>Донације од међународних организација</v>
          </cell>
          <cell r="J8579">
            <v>0</v>
          </cell>
        </row>
        <row r="8580">
          <cell r="F8580" t="str">
            <v>07</v>
          </cell>
          <cell r="G8580" t="str">
            <v>Донације од осталих нивоа власти</v>
          </cell>
          <cell r="J8580">
            <v>0</v>
          </cell>
        </row>
        <row r="8581">
          <cell r="F8581" t="str">
            <v>08</v>
          </cell>
          <cell r="G8581" t="str">
            <v>Донације од невладиних организација и појединаца</v>
          </cell>
          <cell r="J8581">
            <v>0</v>
          </cell>
        </row>
        <row r="8582">
          <cell r="F8582" t="str">
            <v>09</v>
          </cell>
          <cell r="G8582" t="str">
            <v>Примања од продаје нефинансијске имовине</v>
          </cell>
          <cell r="J8582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view="pageBreakPreview" topLeftCell="A29" zoomScaleSheetLayoutView="100" workbookViewId="0">
      <selection activeCell="N19" sqref="N19"/>
    </sheetView>
  </sheetViews>
  <sheetFormatPr defaultRowHeight="12.75"/>
  <cols>
    <col min="5" max="5" width="13.7109375" customWidth="1"/>
    <col min="7" max="7" width="6.7109375" customWidth="1"/>
    <col min="10" max="10" width="6.85546875" customWidth="1"/>
    <col min="12" max="12" width="11.140625" bestFit="1" customWidth="1"/>
    <col min="14" max="14" width="11.140625" bestFit="1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34" t="s">
        <v>1530</v>
      </c>
      <c r="C3" s="19"/>
      <c r="D3" s="19"/>
      <c r="E3" s="19"/>
      <c r="F3" s="19"/>
      <c r="G3" s="19"/>
      <c r="H3" s="19"/>
      <c r="I3" s="19"/>
      <c r="J3" s="19"/>
    </row>
    <row r="4" spans="1:10">
      <c r="A4" s="481" t="s">
        <v>1421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0" ht="12.75" customHeight="1">
      <c r="A5" s="483" t="s">
        <v>1482</v>
      </c>
      <c r="B5" s="484"/>
      <c r="C5" s="484"/>
      <c r="D5" s="484"/>
      <c r="E5" s="484"/>
      <c r="F5" s="484"/>
      <c r="G5" s="484"/>
      <c r="H5" s="484"/>
      <c r="I5" s="484"/>
      <c r="J5" s="484"/>
    </row>
    <row r="6" spans="1:10" ht="12.75" customHeight="1">
      <c r="A6" s="483" t="s">
        <v>1267</v>
      </c>
      <c r="B6" s="484"/>
      <c r="C6" s="484"/>
      <c r="D6" s="484"/>
      <c r="E6" s="484"/>
      <c r="F6" s="484"/>
      <c r="G6" s="484"/>
      <c r="H6" s="484"/>
      <c r="I6" s="484"/>
      <c r="J6" s="484"/>
    </row>
    <row r="7" spans="1:10" s="379" customFormat="1">
      <c r="A7" s="485" t="s">
        <v>1529</v>
      </c>
      <c r="B7" s="479"/>
      <c r="C7" s="479"/>
      <c r="D7" s="479"/>
      <c r="E7" s="479"/>
      <c r="F7" s="479"/>
      <c r="G7" s="479"/>
      <c r="H7" s="479"/>
      <c r="I7" s="479"/>
      <c r="J7" s="479"/>
    </row>
    <row r="8" spans="1:10" ht="9.75" customHeight="1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5.75">
      <c r="A9" s="421" t="s">
        <v>807</v>
      </c>
      <c r="B9" s="421"/>
      <c r="C9" s="421"/>
      <c r="D9" s="421"/>
      <c r="E9" s="421"/>
      <c r="F9" s="421"/>
      <c r="G9" s="421"/>
      <c r="H9" s="421"/>
      <c r="I9" s="421"/>
      <c r="J9" s="421"/>
    </row>
    <row r="10" spans="1:10" ht="13.5" customHeight="1">
      <c r="A10" s="412" t="s">
        <v>1524</v>
      </c>
      <c r="B10" s="412"/>
      <c r="C10" s="412"/>
      <c r="D10" s="412"/>
      <c r="E10" s="412"/>
      <c r="F10" s="412"/>
      <c r="G10" s="412"/>
      <c r="H10" s="412"/>
      <c r="I10" s="412"/>
      <c r="J10" s="412"/>
    </row>
    <row r="11" spans="1:10">
      <c r="A11" s="412" t="s">
        <v>1420</v>
      </c>
      <c r="B11" s="412"/>
      <c r="C11" s="412"/>
      <c r="D11" s="412"/>
      <c r="E11" s="412"/>
      <c r="F11" s="412"/>
      <c r="G11" s="412"/>
      <c r="H11" s="412"/>
      <c r="I11" s="412"/>
      <c r="J11" s="412"/>
    </row>
    <row r="12" spans="1:10" ht="9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>
      <c r="A13" s="412" t="s">
        <v>808</v>
      </c>
      <c r="B13" s="412"/>
      <c r="C13" s="412"/>
      <c r="D13" s="412"/>
      <c r="E13" s="412"/>
      <c r="F13" s="412"/>
      <c r="G13" s="412"/>
      <c r="H13" s="412"/>
      <c r="I13" s="412"/>
      <c r="J13" s="412"/>
    </row>
    <row r="14" spans="1:10" ht="8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>
      <c r="A15" s="412" t="s">
        <v>809</v>
      </c>
      <c r="B15" s="412"/>
      <c r="C15" s="412"/>
      <c r="D15" s="412"/>
      <c r="E15" s="412"/>
      <c r="F15" s="412"/>
      <c r="G15" s="412"/>
      <c r="H15" s="412"/>
      <c r="I15" s="412"/>
      <c r="J15" s="412"/>
    </row>
    <row r="16" spans="1:10" ht="9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>
      <c r="A17" s="19"/>
      <c r="B17" s="34" t="s">
        <v>1419</v>
      </c>
      <c r="C17" s="19"/>
      <c r="D17" s="19"/>
      <c r="E17" s="19"/>
      <c r="F17" s="19"/>
      <c r="G17" s="19"/>
      <c r="H17" s="19"/>
      <c r="I17" s="19"/>
      <c r="J17" s="19"/>
    </row>
    <row r="18" spans="1:10">
      <c r="A18" s="19" t="s">
        <v>845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>
      <c r="A19" s="19"/>
      <c r="B19" s="19"/>
      <c r="C19" s="19"/>
      <c r="D19" s="19"/>
      <c r="E19" s="19"/>
      <c r="F19" s="19"/>
      <c r="G19" s="19"/>
      <c r="H19" s="19"/>
      <c r="I19" s="19" t="s">
        <v>846</v>
      </c>
      <c r="J19" s="19"/>
    </row>
    <row r="20" spans="1:10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8" customHeight="1">
      <c r="A21" s="19"/>
      <c r="B21" s="430" t="s">
        <v>931</v>
      </c>
      <c r="C21" s="430"/>
      <c r="D21" s="430"/>
      <c r="E21" s="430"/>
      <c r="F21" s="430"/>
      <c r="G21" s="430"/>
      <c r="H21" s="430"/>
      <c r="I21" s="444"/>
      <c r="J21" s="444"/>
    </row>
    <row r="22" spans="1:10" ht="9.75" hidden="1" customHeight="1">
      <c r="A22" s="19"/>
      <c r="B22" s="44"/>
      <c r="C22" s="44"/>
      <c r="D22" s="44"/>
      <c r="E22" s="44"/>
      <c r="F22" s="44"/>
      <c r="G22" s="44"/>
      <c r="H22" s="44"/>
      <c r="I22" s="44"/>
      <c r="J22" s="44"/>
    </row>
    <row r="23" spans="1:10">
      <c r="A23" s="19"/>
      <c r="B23" s="225" t="s">
        <v>748</v>
      </c>
      <c r="C23" s="225"/>
      <c r="D23" s="225"/>
      <c r="E23" s="225"/>
      <c r="F23" s="225"/>
      <c r="G23" s="225"/>
      <c r="H23" s="224"/>
      <c r="I23" s="434">
        <f>I24+I28</f>
        <v>275865000</v>
      </c>
      <c r="J23" s="435"/>
    </row>
    <row r="24" spans="1:10" ht="24" customHeight="1">
      <c r="A24" s="22"/>
      <c r="B24" s="449" t="s">
        <v>964</v>
      </c>
      <c r="C24" s="447"/>
      <c r="D24" s="447"/>
      <c r="E24" s="447"/>
      <c r="F24" s="447"/>
      <c r="G24" s="447"/>
      <c r="H24" s="447"/>
      <c r="I24" s="437">
        <f>I25+I26+I27</f>
        <v>275865000</v>
      </c>
      <c r="J24" s="438"/>
    </row>
    <row r="25" spans="1:10">
      <c r="A25" s="19"/>
      <c r="B25" s="445" t="s">
        <v>932</v>
      </c>
      <c r="C25" s="445"/>
      <c r="D25" s="445"/>
      <c r="E25" s="445"/>
      <c r="F25" s="445"/>
      <c r="G25" s="445"/>
      <c r="H25" s="445"/>
      <c r="I25" s="436">
        <f>'план прихода и примања '!D9</f>
        <v>270843000</v>
      </c>
      <c r="J25" s="436"/>
    </row>
    <row r="26" spans="1:10" ht="12" customHeight="1">
      <c r="A26" s="19"/>
      <c r="B26" s="445" t="s">
        <v>933</v>
      </c>
      <c r="C26" s="445"/>
      <c r="D26" s="445"/>
      <c r="E26" s="445"/>
      <c r="F26" s="445"/>
      <c r="G26" s="445"/>
      <c r="H26" s="445"/>
      <c r="I26" s="448">
        <f>'расходи по кор.'!H1265</f>
        <v>22000</v>
      </c>
      <c r="J26" s="448"/>
    </row>
    <row r="27" spans="1:10" ht="12.75" customHeight="1">
      <c r="A27" s="19"/>
      <c r="B27" s="445" t="s">
        <v>934</v>
      </c>
      <c r="C27" s="445"/>
      <c r="D27" s="445"/>
      <c r="E27" s="445"/>
      <c r="F27" s="445"/>
      <c r="G27" s="445"/>
      <c r="H27" s="445"/>
      <c r="I27" s="448">
        <f>'план прихода и примања '!F8+'план прихода и примања '!F9-'опсти део'!I26:J26</f>
        <v>5000000</v>
      </c>
      <c r="J27" s="448"/>
    </row>
    <row r="28" spans="1:10">
      <c r="A28" s="19"/>
      <c r="B28" s="447" t="s">
        <v>935</v>
      </c>
      <c r="C28" s="447"/>
      <c r="D28" s="447"/>
      <c r="E28" s="447"/>
      <c r="F28" s="447"/>
      <c r="G28" s="447"/>
      <c r="H28" s="447"/>
      <c r="I28" s="491">
        <v>0</v>
      </c>
      <c r="J28" s="491"/>
    </row>
    <row r="29" spans="1:10" ht="12.75" customHeight="1">
      <c r="A29" s="19"/>
      <c r="B29" s="446" t="s">
        <v>936</v>
      </c>
      <c r="C29" s="446"/>
      <c r="D29" s="446"/>
      <c r="E29" s="446"/>
      <c r="F29" s="446"/>
      <c r="G29" s="446"/>
      <c r="H29" s="446"/>
      <c r="I29" s="434">
        <f>I30+I34</f>
        <v>323093000</v>
      </c>
      <c r="J29" s="435"/>
    </row>
    <row r="30" spans="1:10" ht="24.75" customHeight="1">
      <c r="A30" s="19"/>
      <c r="B30" s="441" t="s">
        <v>937</v>
      </c>
      <c r="C30" s="442"/>
      <c r="D30" s="442"/>
      <c r="E30" s="442"/>
      <c r="F30" s="442"/>
      <c r="G30" s="442"/>
      <c r="H30" s="442"/>
      <c r="I30" s="437">
        <f>I31+I32+I33</f>
        <v>272194000</v>
      </c>
      <c r="J30" s="438"/>
    </row>
    <row r="31" spans="1:10">
      <c r="A31" s="19"/>
      <c r="B31" s="443" t="s">
        <v>938</v>
      </c>
      <c r="C31" s="443"/>
      <c r="D31" s="443"/>
      <c r="E31" s="443"/>
      <c r="F31" s="443"/>
      <c r="G31" s="443"/>
      <c r="H31" s="443"/>
      <c r="I31" s="437">
        <f>'racuni po grupama 42 i dr'!M30-I32-I33</f>
        <v>269972000</v>
      </c>
      <c r="J31" s="437"/>
    </row>
    <row r="32" spans="1:10" ht="12.75" customHeight="1">
      <c r="A32" s="19"/>
      <c r="B32" s="443" t="s">
        <v>939</v>
      </c>
      <c r="C32" s="443"/>
      <c r="D32" s="443"/>
      <c r="E32" s="443"/>
      <c r="F32" s="443"/>
      <c r="G32" s="443"/>
      <c r="H32" s="443"/>
      <c r="I32" s="436">
        <f>'расходи по кор.'!H1014+'расходи по кор.'!H1016+'расходи по кор.'!H1019+'расходи по кор.'!H1097+'расходи по кор.'!H1098+'расходи по кор.'!H1103+'расходи по кор.'!H1104+'расходи по кор.'!H1105+'расходи по кор.'!H1106+'расходи по кор.'!H1107+'расходи по кор.'!H1108+'расходи по кор.'!H1109</f>
        <v>22000</v>
      </c>
      <c r="J32" s="436"/>
    </row>
    <row r="33" spans="1:10" ht="12" customHeight="1">
      <c r="A33" s="19"/>
      <c r="B33" s="443" t="s">
        <v>934</v>
      </c>
      <c r="C33" s="443"/>
      <c r="D33" s="443"/>
      <c r="E33" s="443"/>
      <c r="F33" s="443"/>
      <c r="G33" s="443"/>
      <c r="H33" s="443"/>
      <c r="I33" s="436">
        <f>'расходи по кор.'!I1017+'расходи по кор.'!I1103+'расходи по кор.'!I1104+'расходи по кор.'!I1105+'расходи по кор.'!I1106+'расходи по кор.'!I1107+'расходи по кор.'!I1108+'расходи по кор.'!I1110</f>
        <v>2200000</v>
      </c>
      <c r="J33" s="436"/>
    </row>
    <row r="34" spans="1:10" ht="24" customHeight="1">
      <c r="A34" s="19"/>
      <c r="B34" s="441" t="s">
        <v>940</v>
      </c>
      <c r="C34" s="442"/>
      <c r="D34" s="442"/>
      <c r="E34" s="442"/>
      <c r="F34" s="442"/>
      <c r="G34" s="442"/>
      <c r="H34" s="442"/>
      <c r="I34" s="437">
        <f>I35+I36+I37</f>
        <v>50899000</v>
      </c>
      <c r="J34" s="438"/>
    </row>
    <row r="35" spans="1:10">
      <c r="A35" s="19"/>
      <c r="B35" s="443" t="s">
        <v>941</v>
      </c>
      <c r="C35" s="443"/>
      <c r="D35" s="443"/>
      <c r="E35" s="443"/>
      <c r="F35" s="443"/>
      <c r="G35" s="443"/>
      <c r="H35" s="443"/>
      <c r="I35" s="437">
        <f>H80-I37-I36</f>
        <v>48099000</v>
      </c>
      <c r="J35" s="437"/>
    </row>
    <row r="36" spans="1:10" ht="12.75" customHeight="1">
      <c r="A36" s="19"/>
      <c r="B36" s="443" t="s">
        <v>942</v>
      </c>
      <c r="C36" s="443"/>
      <c r="D36" s="443"/>
      <c r="E36" s="443"/>
      <c r="F36" s="443"/>
      <c r="G36" s="443"/>
      <c r="H36" s="443"/>
      <c r="I36" s="437"/>
      <c r="J36" s="437"/>
    </row>
    <row r="37" spans="1:10" ht="12.75" customHeight="1">
      <c r="A37" s="19"/>
      <c r="B37" s="443" t="s">
        <v>934</v>
      </c>
      <c r="C37" s="443"/>
      <c r="D37" s="443"/>
      <c r="E37" s="443"/>
      <c r="F37" s="443"/>
      <c r="G37" s="443"/>
      <c r="H37" s="443"/>
      <c r="I37" s="436">
        <f>'расходи по кор.'!I1111+'расходи по кор.'!I1112</f>
        <v>2800000</v>
      </c>
      <c r="J37" s="436"/>
    </row>
    <row r="38" spans="1:10" ht="12.75" customHeight="1">
      <c r="A38" s="19"/>
      <c r="B38" s="446" t="s">
        <v>943</v>
      </c>
      <c r="C38" s="446"/>
      <c r="D38" s="446"/>
      <c r="E38" s="446"/>
      <c r="F38" s="446"/>
      <c r="G38" s="446"/>
      <c r="H38" s="446"/>
      <c r="I38" s="434">
        <f>I23-I29</f>
        <v>-47228000</v>
      </c>
      <c r="J38" s="435"/>
    </row>
    <row r="39" spans="1:10">
      <c r="A39" s="19"/>
      <c r="B39" s="426" t="s">
        <v>847</v>
      </c>
      <c r="C39" s="426"/>
      <c r="D39" s="426"/>
      <c r="E39" s="426"/>
      <c r="F39" s="426"/>
      <c r="G39" s="426"/>
      <c r="H39" s="426"/>
      <c r="I39" s="438"/>
      <c r="J39" s="438"/>
    </row>
    <row r="40" spans="1:10">
      <c r="A40" s="19"/>
      <c r="B40" s="446" t="s">
        <v>944</v>
      </c>
      <c r="C40" s="446"/>
      <c r="D40" s="446"/>
      <c r="E40" s="446"/>
      <c r="F40" s="446"/>
      <c r="G40" s="446"/>
      <c r="H40" s="446"/>
      <c r="I40" s="434">
        <f>I38+I39</f>
        <v>-47228000</v>
      </c>
      <c r="J40" s="435"/>
    </row>
    <row r="41" spans="1:10">
      <c r="A41" s="19"/>
      <c r="B41" s="430" t="s">
        <v>848</v>
      </c>
      <c r="C41" s="430"/>
      <c r="D41" s="430"/>
      <c r="E41" s="430"/>
      <c r="F41" s="430"/>
      <c r="G41" s="430"/>
      <c r="H41" s="430"/>
      <c r="I41" s="438"/>
      <c r="J41" s="438"/>
    </row>
    <row r="42" spans="1:10">
      <c r="A42" s="19"/>
      <c r="B42" s="426" t="s">
        <v>945</v>
      </c>
      <c r="C42" s="426"/>
      <c r="D42" s="426"/>
      <c r="E42" s="426"/>
      <c r="F42" s="426"/>
      <c r="G42" s="426"/>
      <c r="H42" s="426"/>
      <c r="I42" s="438"/>
      <c r="J42" s="438"/>
    </row>
    <row r="43" spans="1:10">
      <c r="A43" s="19"/>
      <c r="B43" s="426" t="s">
        <v>849</v>
      </c>
      <c r="C43" s="426"/>
      <c r="D43" s="426"/>
      <c r="E43" s="426"/>
      <c r="F43" s="426"/>
      <c r="G43" s="426"/>
      <c r="H43" s="426"/>
      <c r="I43" s="438"/>
      <c r="J43" s="438"/>
    </row>
    <row r="44" spans="1:10">
      <c r="A44" s="19"/>
      <c r="B44" s="440" t="s">
        <v>946</v>
      </c>
      <c r="C44" s="440"/>
      <c r="D44" s="440"/>
      <c r="E44" s="440"/>
      <c r="F44" s="440"/>
      <c r="G44" s="440"/>
      <c r="H44" s="440"/>
      <c r="I44" s="439">
        <v>47228000</v>
      </c>
      <c r="J44" s="439"/>
    </row>
    <row r="45" spans="1:10">
      <c r="A45" s="19"/>
      <c r="B45" s="426" t="s">
        <v>850</v>
      </c>
      <c r="C45" s="426"/>
      <c r="D45" s="426"/>
      <c r="E45" s="426"/>
      <c r="F45" s="426"/>
      <c r="G45" s="426"/>
      <c r="H45" s="426"/>
      <c r="I45" s="438"/>
      <c r="J45" s="438"/>
    </row>
    <row r="46" spans="1:10">
      <c r="A46" s="19"/>
      <c r="B46" s="446" t="s">
        <v>947</v>
      </c>
      <c r="C46" s="446"/>
      <c r="D46" s="446"/>
      <c r="E46" s="446"/>
      <c r="F46" s="446"/>
      <c r="G46" s="446"/>
      <c r="H46" s="446"/>
      <c r="I46" s="439">
        <v>47228000</v>
      </c>
      <c r="J46" s="458"/>
    </row>
    <row r="47" spans="1:10">
      <c r="A47" s="22"/>
      <c r="B47" s="425"/>
      <c r="C47" s="425"/>
      <c r="D47" s="425"/>
      <c r="E47" s="425"/>
      <c r="F47" s="425"/>
      <c r="G47" s="425"/>
      <c r="H47" s="425"/>
      <c r="I47" s="425"/>
      <c r="J47" s="425"/>
    </row>
    <row r="48" spans="1:10" ht="1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>
      <c r="A49" s="19"/>
      <c r="B49" s="19" t="s">
        <v>851</v>
      </c>
      <c r="C49" s="19"/>
      <c r="D49" s="19"/>
      <c r="E49" s="19"/>
      <c r="F49" s="19"/>
      <c r="G49" s="19"/>
      <c r="H49" s="19"/>
      <c r="I49" s="19"/>
      <c r="J49" s="19"/>
    </row>
    <row r="50" spans="1:10" ht="10.5" customHeight="1">
      <c r="A50" s="19"/>
      <c r="B50" s="19"/>
      <c r="C50" s="19"/>
      <c r="D50" s="19"/>
      <c r="E50" s="19"/>
      <c r="F50" s="19"/>
      <c r="G50" s="19"/>
      <c r="H50" s="19"/>
      <c r="I50" s="19" t="s">
        <v>846</v>
      </c>
      <c r="J50" s="19"/>
    </row>
    <row r="51" spans="1:10" ht="6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10">
      <c r="A52" s="427" t="s">
        <v>852</v>
      </c>
      <c r="B52" s="486"/>
      <c r="C52" s="486"/>
      <c r="D52" s="486"/>
      <c r="E52" s="428"/>
      <c r="F52" s="45" t="s">
        <v>810</v>
      </c>
      <c r="G52" s="45"/>
      <c r="H52" s="487" t="s">
        <v>811</v>
      </c>
      <c r="I52" s="487"/>
      <c r="J52" s="487"/>
    </row>
    <row r="53" spans="1:10">
      <c r="A53" s="444">
        <v>1</v>
      </c>
      <c r="B53" s="444"/>
      <c r="C53" s="444"/>
      <c r="D53" s="444"/>
      <c r="E53" s="444"/>
      <c r="F53" s="444">
        <v>2</v>
      </c>
      <c r="G53" s="444"/>
      <c r="H53" s="444">
        <v>3</v>
      </c>
      <c r="I53" s="444"/>
      <c r="J53" s="444"/>
    </row>
    <row r="54" spans="1:10" ht="27" customHeight="1">
      <c r="A54" s="459" t="s">
        <v>853</v>
      </c>
      <c r="B54" s="430"/>
      <c r="C54" s="430"/>
      <c r="D54" s="430"/>
      <c r="E54" s="430"/>
      <c r="F54" s="444"/>
      <c r="G54" s="444"/>
      <c r="H54" s="488">
        <f>H55+H62+H65+H66+H67</f>
        <v>275865000</v>
      </c>
      <c r="I54" s="488"/>
      <c r="J54" s="488"/>
    </row>
    <row r="55" spans="1:10">
      <c r="A55" s="430" t="s">
        <v>812</v>
      </c>
      <c r="B55" s="430"/>
      <c r="C55" s="430"/>
      <c r="D55" s="430"/>
      <c r="E55" s="430"/>
      <c r="F55" s="427">
        <v>71</v>
      </c>
      <c r="G55" s="428"/>
      <c r="H55" s="429">
        <f>H56+H58+H59+H61</f>
        <v>61163000</v>
      </c>
      <c r="I55" s="429"/>
      <c r="J55" s="429"/>
    </row>
    <row r="56" spans="1:10">
      <c r="A56" s="426" t="s">
        <v>854</v>
      </c>
      <c r="B56" s="426"/>
      <c r="C56" s="426"/>
      <c r="D56" s="426"/>
      <c r="E56" s="426"/>
      <c r="F56" s="427">
        <v>711</v>
      </c>
      <c r="G56" s="428"/>
      <c r="H56" s="429">
        <f>'план прихода и примања '!D11</f>
        <v>38783000</v>
      </c>
      <c r="I56" s="429"/>
      <c r="J56" s="429"/>
    </row>
    <row r="57" spans="1:10">
      <c r="A57" s="426" t="s">
        <v>855</v>
      </c>
      <c r="B57" s="426"/>
      <c r="C57" s="426"/>
      <c r="D57" s="426"/>
      <c r="E57" s="426"/>
      <c r="F57" s="427">
        <v>711180</v>
      </c>
      <c r="G57" s="428"/>
      <c r="H57" s="429">
        <f>'план прихода и примања '!D19</f>
        <v>0</v>
      </c>
      <c r="I57" s="429"/>
      <c r="J57" s="429"/>
    </row>
    <row r="58" spans="1:10">
      <c r="A58" s="426" t="s">
        <v>856</v>
      </c>
      <c r="B58" s="426"/>
      <c r="C58" s="426"/>
      <c r="D58" s="426"/>
      <c r="E58" s="426"/>
      <c r="F58" s="427">
        <v>713</v>
      </c>
      <c r="G58" s="428"/>
      <c r="H58" s="463">
        <f>'план прихода и примања '!D22</f>
        <v>12650000</v>
      </c>
      <c r="I58" s="463"/>
      <c r="J58" s="463"/>
    </row>
    <row r="59" spans="1:10" ht="25.5" customHeight="1">
      <c r="A59" s="431" t="s">
        <v>857</v>
      </c>
      <c r="B59" s="432"/>
      <c r="C59" s="432"/>
      <c r="D59" s="432"/>
      <c r="E59" s="433"/>
      <c r="F59" s="427">
        <v>714</v>
      </c>
      <c r="G59" s="428"/>
      <c r="H59" s="422">
        <f>'план прихода и примања '!D30</f>
        <v>5230000</v>
      </c>
      <c r="I59" s="423"/>
      <c r="J59" s="424"/>
    </row>
    <row r="60" spans="1:10">
      <c r="A60" s="427" t="s">
        <v>858</v>
      </c>
      <c r="B60" s="432"/>
      <c r="C60" s="432"/>
      <c r="D60" s="432"/>
      <c r="E60" s="433"/>
      <c r="F60" s="427"/>
      <c r="G60" s="428"/>
      <c r="H60" s="422"/>
      <c r="I60" s="423"/>
      <c r="J60" s="424"/>
    </row>
    <row r="61" spans="1:10">
      <c r="A61" s="453" t="s">
        <v>859</v>
      </c>
      <c r="B61" s="454"/>
      <c r="C61" s="454"/>
      <c r="D61" s="454"/>
      <c r="E61" s="455"/>
      <c r="F61" s="427">
        <v>716</v>
      </c>
      <c r="G61" s="428"/>
      <c r="H61" s="422">
        <f>'план прихода и примања '!D34</f>
        <v>4500000</v>
      </c>
      <c r="I61" s="423"/>
      <c r="J61" s="424"/>
    </row>
    <row r="62" spans="1:10" ht="21" customHeight="1">
      <c r="A62" s="456" t="s">
        <v>976</v>
      </c>
      <c r="B62" s="457"/>
      <c r="C62" s="457"/>
      <c r="D62" s="457"/>
      <c r="E62" s="457"/>
      <c r="F62" s="427">
        <v>74</v>
      </c>
      <c r="G62" s="428"/>
      <c r="H62" s="429">
        <f>'план прихода и примања '!D39</f>
        <v>5840000</v>
      </c>
      <c r="I62" s="429"/>
      <c r="J62" s="429"/>
    </row>
    <row r="63" spans="1:10">
      <c r="A63" s="450" t="s">
        <v>975</v>
      </c>
      <c r="B63" s="451"/>
      <c r="C63" s="451"/>
      <c r="D63" s="451"/>
      <c r="E63" s="452"/>
      <c r="F63" s="426"/>
      <c r="G63" s="426"/>
      <c r="H63" s="429"/>
      <c r="I63" s="429"/>
      <c r="J63" s="429"/>
    </row>
    <row r="64" spans="1:10">
      <c r="A64" s="296" t="s">
        <v>977</v>
      </c>
      <c r="B64" s="297"/>
      <c r="C64" s="297"/>
      <c r="D64" s="297"/>
      <c r="E64" s="298"/>
      <c r="F64" s="427"/>
      <c r="G64" s="428"/>
      <c r="H64" s="422"/>
      <c r="I64" s="423"/>
      <c r="J64" s="424"/>
    </row>
    <row r="65" spans="1:14">
      <c r="A65" s="457" t="s">
        <v>839</v>
      </c>
      <c r="B65" s="457"/>
      <c r="C65" s="457"/>
      <c r="D65" s="457"/>
      <c r="E65" s="457"/>
      <c r="F65" s="427" t="s">
        <v>813</v>
      </c>
      <c r="G65" s="428"/>
      <c r="H65" s="489">
        <f>'план прихода и примања '!F9+'план прихода и примања '!F8+'план прихода и примања '!D37</f>
        <v>6022000</v>
      </c>
      <c r="I65" s="489"/>
      <c r="J65" s="489"/>
      <c r="N65" s="1"/>
    </row>
    <row r="66" spans="1:14">
      <c r="A66" s="457" t="s">
        <v>840</v>
      </c>
      <c r="B66" s="457"/>
      <c r="C66" s="457"/>
      <c r="D66" s="457"/>
      <c r="E66" s="457"/>
      <c r="F66" s="427">
        <v>733</v>
      </c>
      <c r="G66" s="428"/>
      <c r="H66" s="477">
        <f>'план прихода и примања '!D38</f>
        <v>202840000</v>
      </c>
      <c r="I66" s="477"/>
      <c r="J66" s="477"/>
    </row>
    <row r="67" spans="1:14">
      <c r="A67" s="464" t="s">
        <v>860</v>
      </c>
      <c r="B67" s="465"/>
      <c r="C67" s="465"/>
      <c r="D67" s="465"/>
      <c r="E67" s="466"/>
      <c r="F67" s="427">
        <v>8</v>
      </c>
      <c r="G67" s="428"/>
      <c r="H67" s="474"/>
      <c r="I67" s="475"/>
      <c r="J67" s="476"/>
    </row>
    <row r="68" spans="1:14" ht="26.25" customHeight="1">
      <c r="A68" s="459" t="s">
        <v>861</v>
      </c>
      <c r="B68" s="430"/>
      <c r="C68" s="430"/>
      <c r="D68" s="430"/>
      <c r="E68" s="430"/>
      <c r="F68" s="444"/>
      <c r="G68" s="444"/>
      <c r="H68" s="490">
        <f>H69+H80</f>
        <v>323093000</v>
      </c>
      <c r="I68" s="490"/>
      <c r="J68" s="490"/>
      <c r="L68" s="1"/>
    </row>
    <row r="69" spans="1:14">
      <c r="A69" s="426" t="s">
        <v>862</v>
      </c>
      <c r="B69" s="426"/>
      <c r="C69" s="426"/>
      <c r="D69" s="426"/>
      <c r="E69" s="426"/>
      <c r="F69" s="427">
        <v>4</v>
      </c>
      <c r="G69" s="428"/>
      <c r="H69" s="429">
        <f>SUM(H70:J79)</f>
        <v>272194000</v>
      </c>
      <c r="I69" s="429"/>
      <c r="J69" s="429"/>
      <c r="L69" s="1"/>
    </row>
    <row r="70" spans="1:14">
      <c r="A70" s="457" t="s">
        <v>863</v>
      </c>
      <c r="B70" s="457"/>
      <c r="C70" s="457"/>
      <c r="D70" s="457"/>
      <c r="E70" s="457"/>
      <c r="F70" s="427">
        <v>41</v>
      </c>
      <c r="G70" s="428"/>
      <c r="H70" s="429">
        <f>'racuni po grupama 42 i dr'!H28</f>
        <v>64260000</v>
      </c>
      <c r="I70" s="429"/>
      <c r="J70" s="429"/>
      <c r="L70" s="1"/>
    </row>
    <row r="71" spans="1:14">
      <c r="A71" s="457" t="s">
        <v>864</v>
      </c>
      <c r="B71" s="457"/>
      <c r="C71" s="457"/>
      <c r="D71" s="457"/>
      <c r="E71" s="457"/>
      <c r="F71" s="427">
        <v>42</v>
      </c>
      <c r="G71" s="428"/>
      <c r="H71" s="477">
        <f>'racuni po grupama 42 i dr'!I28</f>
        <v>104847000</v>
      </c>
      <c r="I71" s="477"/>
      <c r="J71" s="477"/>
    </row>
    <row r="72" spans="1:14">
      <c r="A72" s="457" t="s">
        <v>978</v>
      </c>
      <c r="B72" s="457"/>
      <c r="C72" s="457"/>
      <c r="D72" s="457"/>
      <c r="E72" s="457"/>
      <c r="F72" s="427">
        <v>44</v>
      </c>
      <c r="G72" s="428"/>
      <c r="H72" s="429">
        <f>'racuni po grupama 42 i dr'!J28</f>
        <v>2000</v>
      </c>
      <c r="I72" s="429"/>
      <c r="J72" s="429"/>
      <c r="N72" s="1"/>
    </row>
    <row r="73" spans="1:14">
      <c r="A73" s="457" t="s">
        <v>979</v>
      </c>
      <c r="B73" s="457"/>
      <c r="C73" s="457"/>
      <c r="D73" s="457"/>
      <c r="E73" s="457"/>
      <c r="F73" s="427">
        <v>45</v>
      </c>
      <c r="G73" s="428"/>
      <c r="H73" s="429">
        <f>'racuni po grupama 42 i dr'!K28</f>
        <v>4250000</v>
      </c>
      <c r="I73" s="429"/>
      <c r="J73" s="429"/>
    </row>
    <row r="74" spans="1:14">
      <c r="A74" s="457" t="s">
        <v>980</v>
      </c>
      <c r="B74" s="457"/>
      <c r="C74" s="457"/>
      <c r="D74" s="457"/>
      <c r="E74" s="457"/>
      <c r="F74" s="427">
        <v>47</v>
      </c>
      <c r="G74" s="428"/>
      <c r="H74" s="429">
        <f>'racuni po grupama 42 i dr'!M28</f>
        <v>8858000</v>
      </c>
      <c r="I74" s="429"/>
      <c r="J74" s="429"/>
    </row>
    <row r="75" spans="1:14">
      <c r="A75" s="480" t="s">
        <v>1506</v>
      </c>
      <c r="B75" s="457"/>
      <c r="C75" s="457"/>
      <c r="D75" s="457"/>
      <c r="E75" s="457"/>
      <c r="F75" s="427">
        <v>48</v>
      </c>
      <c r="G75" s="428"/>
      <c r="H75" s="429">
        <f>'racuni po grupama 42 i dr'!N28</f>
        <v>16975000</v>
      </c>
      <c r="I75" s="429"/>
      <c r="J75" s="429"/>
    </row>
    <row r="76" spans="1:14">
      <c r="A76" s="413" t="s">
        <v>1525</v>
      </c>
      <c r="B76" s="414"/>
      <c r="C76" s="414"/>
      <c r="D76" s="414"/>
      <c r="E76" s="415"/>
      <c r="F76" s="419">
        <v>49</v>
      </c>
      <c r="G76" s="420"/>
      <c r="H76" s="416">
        <v>4000000</v>
      </c>
      <c r="I76" s="417"/>
      <c r="J76" s="418"/>
    </row>
    <row r="77" spans="1:14">
      <c r="A77" s="472" t="s">
        <v>1526</v>
      </c>
      <c r="B77" s="473"/>
      <c r="C77" s="473"/>
      <c r="D77" s="473"/>
      <c r="E77" s="411"/>
      <c r="F77" s="419">
        <v>49</v>
      </c>
      <c r="G77" s="420"/>
      <c r="H77" s="416">
        <v>1000000</v>
      </c>
      <c r="I77" s="417"/>
      <c r="J77" s="418"/>
    </row>
    <row r="78" spans="1:14" hidden="1">
      <c r="A78" s="399"/>
      <c r="B78" s="471"/>
      <c r="C78" s="414"/>
      <c r="D78" s="414"/>
      <c r="E78" s="415"/>
      <c r="F78" s="419"/>
      <c r="G78" s="420"/>
      <c r="H78" s="416"/>
      <c r="I78" s="417"/>
      <c r="J78" s="418"/>
    </row>
    <row r="79" spans="1:14">
      <c r="A79" s="426" t="s">
        <v>131</v>
      </c>
      <c r="B79" s="426"/>
      <c r="C79" s="426"/>
      <c r="D79" s="426"/>
      <c r="E79" s="426"/>
      <c r="F79" s="427">
        <v>46</v>
      </c>
      <c r="G79" s="428"/>
      <c r="H79" s="422">
        <f>'racuni po grupama 42 i dr'!L28</f>
        <v>68002000</v>
      </c>
      <c r="I79" s="423"/>
      <c r="J79" s="424"/>
    </row>
    <row r="80" spans="1:14">
      <c r="A80" s="453" t="s">
        <v>865</v>
      </c>
      <c r="B80" s="454"/>
      <c r="C80" s="454"/>
      <c r="D80" s="454"/>
      <c r="E80" s="455"/>
      <c r="F80" s="427">
        <v>5</v>
      </c>
      <c r="G80" s="428"/>
      <c r="H80" s="416">
        <f>'racuni po grupama 42 i dr'!P28</f>
        <v>50899000</v>
      </c>
      <c r="I80" s="417"/>
      <c r="J80" s="418"/>
    </row>
    <row r="81" spans="1:10">
      <c r="A81" s="426" t="s">
        <v>866</v>
      </c>
      <c r="B81" s="426"/>
      <c r="C81" s="426"/>
      <c r="D81" s="426"/>
      <c r="E81" s="426"/>
      <c r="F81" s="427">
        <v>62</v>
      </c>
      <c r="G81" s="428"/>
      <c r="H81" s="429">
        <v>0</v>
      </c>
      <c r="I81" s="429"/>
      <c r="J81" s="429"/>
    </row>
    <row r="82" spans="1:10" ht="24" customHeight="1">
      <c r="A82" s="459" t="s">
        <v>867</v>
      </c>
      <c r="B82" s="426"/>
      <c r="C82" s="426"/>
      <c r="D82" s="426"/>
      <c r="E82" s="426"/>
      <c r="F82" s="427"/>
      <c r="G82" s="428"/>
      <c r="H82" s="429"/>
      <c r="I82" s="429"/>
      <c r="J82" s="429"/>
    </row>
    <row r="83" spans="1:10" ht="24.75" customHeight="1">
      <c r="A83" s="470" t="s">
        <v>868</v>
      </c>
      <c r="B83" s="465"/>
      <c r="C83" s="465"/>
      <c r="D83" s="465"/>
      <c r="E83" s="466"/>
      <c r="F83" s="427">
        <v>92</v>
      </c>
      <c r="G83" s="428"/>
      <c r="H83" s="429">
        <v>0</v>
      </c>
      <c r="I83" s="429"/>
      <c r="J83" s="429"/>
    </row>
    <row r="84" spans="1:10">
      <c r="A84" s="464" t="s">
        <v>869</v>
      </c>
      <c r="B84" s="465"/>
      <c r="C84" s="465"/>
      <c r="D84" s="465"/>
      <c r="E84" s="466"/>
      <c r="F84" s="427">
        <v>91</v>
      </c>
      <c r="G84" s="428"/>
      <c r="H84" s="422">
        <v>0</v>
      </c>
      <c r="I84" s="423"/>
      <c r="J84" s="424"/>
    </row>
    <row r="85" spans="1:10">
      <c r="A85" s="464" t="s">
        <v>920</v>
      </c>
      <c r="B85" s="465"/>
      <c r="C85" s="465"/>
      <c r="D85" s="465"/>
      <c r="E85" s="466"/>
      <c r="F85" s="427">
        <v>911</v>
      </c>
      <c r="G85" s="428"/>
      <c r="H85" s="422">
        <v>0</v>
      </c>
      <c r="I85" s="423"/>
      <c r="J85" s="424"/>
    </row>
    <row r="86" spans="1:10">
      <c r="A86" s="464" t="s">
        <v>870</v>
      </c>
      <c r="B86" s="465"/>
      <c r="C86" s="465"/>
      <c r="D86" s="465"/>
      <c r="E86" s="466"/>
      <c r="F86" s="427">
        <v>912</v>
      </c>
      <c r="G86" s="428"/>
      <c r="H86" s="422">
        <v>0</v>
      </c>
      <c r="I86" s="423"/>
      <c r="J86" s="424"/>
    </row>
    <row r="87" spans="1:10">
      <c r="A87" s="467" t="s">
        <v>871</v>
      </c>
      <c r="B87" s="468"/>
      <c r="C87" s="468"/>
      <c r="D87" s="468"/>
      <c r="E87" s="469"/>
      <c r="F87" s="427"/>
      <c r="G87" s="428"/>
      <c r="H87" s="422"/>
      <c r="I87" s="423"/>
      <c r="J87" s="424"/>
    </row>
    <row r="88" spans="1:10">
      <c r="A88" s="464" t="s">
        <v>872</v>
      </c>
      <c r="B88" s="465"/>
      <c r="C88" s="465"/>
      <c r="D88" s="465"/>
      <c r="E88" s="466"/>
      <c r="F88" s="427">
        <v>61</v>
      </c>
      <c r="G88" s="428"/>
      <c r="H88" s="422">
        <v>0</v>
      </c>
      <c r="I88" s="423"/>
      <c r="J88" s="424"/>
    </row>
    <row r="89" spans="1:10">
      <c r="A89" s="464" t="s">
        <v>873</v>
      </c>
      <c r="B89" s="465"/>
      <c r="C89" s="465"/>
      <c r="D89" s="465"/>
      <c r="E89" s="466"/>
      <c r="F89" s="427">
        <v>611</v>
      </c>
      <c r="G89" s="428"/>
      <c r="H89" s="422">
        <v>0</v>
      </c>
      <c r="I89" s="423"/>
      <c r="J89" s="424"/>
    </row>
    <row r="90" spans="1:10">
      <c r="A90" s="464" t="s">
        <v>874</v>
      </c>
      <c r="B90" s="465"/>
      <c r="C90" s="465"/>
      <c r="D90" s="465"/>
      <c r="E90" s="466"/>
      <c r="F90" s="427">
        <v>612</v>
      </c>
      <c r="G90" s="428"/>
      <c r="H90" s="422">
        <v>0</v>
      </c>
      <c r="I90" s="423"/>
      <c r="J90" s="424"/>
    </row>
    <row r="91" spans="1:10">
      <c r="A91" s="457" t="s">
        <v>875</v>
      </c>
      <c r="B91" s="457"/>
      <c r="C91" s="457"/>
      <c r="D91" s="457"/>
      <c r="E91" s="457"/>
      <c r="F91" s="444">
        <v>613</v>
      </c>
      <c r="G91" s="444"/>
      <c r="H91" s="463">
        <v>0</v>
      </c>
      <c r="I91" s="463"/>
      <c r="J91" s="463"/>
    </row>
    <row r="92" spans="1:10">
      <c r="A92" s="457" t="s">
        <v>876</v>
      </c>
      <c r="B92" s="457"/>
      <c r="C92" s="457"/>
      <c r="D92" s="457"/>
      <c r="E92" s="457"/>
      <c r="F92" s="444">
        <v>621</v>
      </c>
      <c r="G92" s="444"/>
      <c r="H92" s="463">
        <v>0</v>
      </c>
      <c r="I92" s="463"/>
      <c r="J92" s="463"/>
    </row>
    <row r="93" spans="1:10" ht="25.5" customHeight="1">
      <c r="A93" s="459" t="s">
        <v>877</v>
      </c>
      <c r="B93" s="430"/>
      <c r="C93" s="430"/>
      <c r="D93" s="430"/>
      <c r="E93" s="430"/>
      <c r="F93" s="444">
        <v>3</v>
      </c>
      <c r="G93" s="444"/>
      <c r="H93" s="416">
        <f>I44</f>
        <v>47228000</v>
      </c>
      <c r="I93" s="417"/>
      <c r="J93" s="418"/>
    </row>
    <row r="94" spans="1:10">
      <c r="A94" s="461"/>
      <c r="B94" s="461"/>
      <c r="C94" s="461"/>
      <c r="D94" s="461"/>
      <c r="E94" s="461"/>
      <c r="F94" s="425"/>
      <c r="G94" s="425"/>
      <c r="H94" s="462"/>
      <c r="I94" s="462"/>
      <c r="J94" s="462"/>
    </row>
    <row r="95" spans="1:10" ht="25.5" customHeight="1">
      <c r="A95" s="459" t="s">
        <v>878</v>
      </c>
      <c r="B95" s="430"/>
      <c r="C95" s="430"/>
      <c r="D95" s="430"/>
      <c r="E95" s="430"/>
      <c r="F95" s="444">
        <v>3</v>
      </c>
      <c r="G95" s="444"/>
      <c r="H95" s="460">
        <v>0</v>
      </c>
      <c r="I95" s="460"/>
      <c r="J95" s="460"/>
    </row>
    <row r="96" spans="1:10" ht="21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>
      <c r="A97" s="412" t="s">
        <v>816</v>
      </c>
      <c r="B97" s="412"/>
      <c r="C97" s="412"/>
      <c r="D97" s="412"/>
      <c r="E97" s="412"/>
      <c r="F97" s="412"/>
      <c r="G97" s="412"/>
      <c r="H97" s="412"/>
      <c r="I97" s="412"/>
      <c r="J97" s="412"/>
    </row>
    <row r="98" spans="1:10" ht="11.25" customHeight="1">
      <c r="A98" s="19"/>
      <c r="B98" s="19"/>
      <c r="C98" s="19"/>
      <c r="D98" s="19"/>
      <c r="E98" s="19"/>
      <c r="F98" s="19"/>
      <c r="G98" s="19"/>
      <c r="H98" s="22"/>
      <c r="I98" s="19"/>
      <c r="J98" s="19"/>
    </row>
    <row r="99" spans="1:10">
      <c r="A99" s="19"/>
      <c r="B99" s="479" t="s">
        <v>1485</v>
      </c>
      <c r="C99" s="479"/>
      <c r="D99" s="479"/>
      <c r="E99" s="479"/>
      <c r="F99" s="479"/>
      <c r="G99" s="479"/>
      <c r="H99" s="479"/>
      <c r="I99" s="479"/>
      <c r="J99" s="479"/>
    </row>
    <row r="100" spans="1:10">
      <c r="A100" s="19"/>
      <c r="B100" s="478" t="s">
        <v>1481</v>
      </c>
      <c r="C100" s="478"/>
      <c r="D100" s="478"/>
      <c r="E100" s="478"/>
      <c r="F100" s="478"/>
      <c r="G100" s="478"/>
      <c r="H100" s="478"/>
      <c r="I100" s="478"/>
      <c r="J100" s="478"/>
    </row>
    <row r="101" spans="1:10">
      <c r="A101" s="19"/>
      <c r="B101" s="478" t="s">
        <v>1521</v>
      </c>
      <c r="C101" s="478"/>
      <c r="D101" s="478"/>
      <c r="E101" s="478"/>
      <c r="F101" s="478"/>
      <c r="G101" s="478"/>
      <c r="H101" s="478"/>
      <c r="I101" s="478"/>
      <c r="J101" s="478"/>
    </row>
    <row r="102" spans="1:10">
      <c r="A102" s="19"/>
      <c r="B102" s="323"/>
      <c r="C102" s="323"/>
      <c r="D102" s="323"/>
      <c r="E102" s="323"/>
      <c r="F102" s="323"/>
      <c r="G102" s="323"/>
      <c r="H102" s="323"/>
      <c r="I102" s="323"/>
      <c r="J102" s="323"/>
    </row>
    <row r="103" spans="1:10">
      <c r="A103" s="19"/>
      <c r="B103" s="19" t="s">
        <v>1007</v>
      </c>
      <c r="C103" s="19"/>
      <c r="D103" s="19"/>
      <c r="E103" s="19"/>
      <c r="F103" s="19"/>
      <c r="G103" s="19"/>
      <c r="H103" s="19"/>
      <c r="I103" s="19"/>
      <c r="J103" s="19"/>
    </row>
    <row r="104" spans="1:10">
      <c r="A104" s="34" t="s">
        <v>1520</v>
      </c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>
      <c r="A106" s="19"/>
      <c r="B106" s="479"/>
      <c r="C106" s="479"/>
      <c r="D106" s="479"/>
      <c r="E106" s="479"/>
      <c r="F106" s="479"/>
      <c r="G106" s="479"/>
      <c r="H106" s="479"/>
      <c r="I106" s="479"/>
      <c r="J106" s="479"/>
    </row>
    <row r="107" spans="1:10"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1"/>
      <c r="B108" s="2"/>
      <c r="C108" s="2"/>
      <c r="D108" s="2"/>
      <c r="E108" s="2"/>
      <c r="F108" s="2"/>
      <c r="G108" s="2"/>
      <c r="H108" s="2"/>
      <c r="I108" s="2"/>
      <c r="J108" s="2"/>
    </row>
  </sheetData>
  <mergeCells count="195">
    <mergeCell ref="A4:J4"/>
    <mergeCell ref="A5:J5"/>
    <mergeCell ref="A6:J6"/>
    <mergeCell ref="A68:E68"/>
    <mergeCell ref="A7:J7"/>
    <mergeCell ref="A52:E52"/>
    <mergeCell ref="A54:E54"/>
    <mergeCell ref="F54:G54"/>
    <mergeCell ref="A53:E53"/>
    <mergeCell ref="H52:J52"/>
    <mergeCell ref="F53:G53"/>
    <mergeCell ref="H53:J53"/>
    <mergeCell ref="H54:J54"/>
    <mergeCell ref="H65:J65"/>
    <mergeCell ref="F68:G68"/>
    <mergeCell ref="H68:J68"/>
    <mergeCell ref="I27:J27"/>
    <mergeCell ref="I28:J28"/>
    <mergeCell ref="B33:H33"/>
    <mergeCell ref="I31:J31"/>
    <mergeCell ref="B30:H30"/>
    <mergeCell ref="F67:G67"/>
    <mergeCell ref="F59:G59"/>
    <mergeCell ref="A60:E60"/>
    <mergeCell ref="B100:J100"/>
    <mergeCell ref="B101:J101"/>
    <mergeCell ref="B106:J106"/>
    <mergeCell ref="A71:E71"/>
    <mergeCell ref="B99:J99"/>
    <mergeCell ref="H82:J82"/>
    <mergeCell ref="A75:E75"/>
    <mergeCell ref="A79:E79"/>
    <mergeCell ref="F81:G81"/>
    <mergeCell ref="F80:G80"/>
    <mergeCell ref="A81:E81"/>
    <mergeCell ref="A80:E80"/>
    <mergeCell ref="A72:E72"/>
    <mergeCell ref="F74:G74"/>
    <mergeCell ref="A74:E74"/>
    <mergeCell ref="F71:G71"/>
    <mergeCell ref="F72:G72"/>
    <mergeCell ref="F73:G73"/>
    <mergeCell ref="A84:E84"/>
    <mergeCell ref="F84:G84"/>
    <mergeCell ref="H84:J84"/>
    <mergeCell ref="H83:J83"/>
    <mergeCell ref="H74:J74"/>
    <mergeCell ref="H75:J75"/>
    <mergeCell ref="F69:G69"/>
    <mergeCell ref="H57:J57"/>
    <mergeCell ref="H58:J58"/>
    <mergeCell ref="H62:J62"/>
    <mergeCell ref="H67:J67"/>
    <mergeCell ref="F65:G65"/>
    <mergeCell ref="A73:E73"/>
    <mergeCell ref="H69:J69"/>
    <mergeCell ref="H72:J72"/>
    <mergeCell ref="H73:J73"/>
    <mergeCell ref="H70:J70"/>
    <mergeCell ref="H71:J71"/>
    <mergeCell ref="A57:E57"/>
    <mergeCell ref="H60:J60"/>
    <mergeCell ref="F57:G57"/>
    <mergeCell ref="A70:E70"/>
    <mergeCell ref="F58:G58"/>
    <mergeCell ref="F70:G70"/>
    <mergeCell ref="A65:E65"/>
    <mergeCell ref="A66:E66"/>
    <mergeCell ref="A67:E67"/>
    <mergeCell ref="A69:E69"/>
    <mergeCell ref="F66:G66"/>
    <mergeCell ref="H66:J66"/>
    <mergeCell ref="H79:J79"/>
    <mergeCell ref="H81:J81"/>
    <mergeCell ref="H80:J80"/>
    <mergeCell ref="F82:G82"/>
    <mergeCell ref="A82:E82"/>
    <mergeCell ref="A83:E83"/>
    <mergeCell ref="F83:G83"/>
    <mergeCell ref="F79:G79"/>
    <mergeCell ref="F75:G75"/>
    <mergeCell ref="B78:E78"/>
    <mergeCell ref="H77:J77"/>
    <mergeCell ref="H78:J78"/>
    <mergeCell ref="F77:G77"/>
    <mergeCell ref="F78:G78"/>
    <mergeCell ref="A77:D77"/>
    <mergeCell ref="A85:E85"/>
    <mergeCell ref="F85:G85"/>
    <mergeCell ref="H85:J85"/>
    <mergeCell ref="A90:E90"/>
    <mergeCell ref="F90:G90"/>
    <mergeCell ref="A88:E88"/>
    <mergeCell ref="H88:J88"/>
    <mergeCell ref="F88:G88"/>
    <mergeCell ref="H89:J89"/>
    <mergeCell ref="A89:E89"/>
    <mergeCell ref="A86:E86"/>
    <mergeCell ref="F86:G86"/>
    <mergeCell ref="H86:J86"/>
    <mergeCell ref="A87:E87"/>
    <mergeCell ref="F87:G87"/>
    <mergeCell ref="H87:J87"/>
    <mergeCell ref="F91:G91"/>
    <mergeCell ref="F92:G92"/>
    <mergeCell ref="A95:E95"/>
    <mergeCell ref="F95:G95"/>
    <mergeCell ref="H95:J95"/>
    <mergeCell ref="A94:E94"/>
    <mergeCell ref="F94:G94"/>
    <mergeCell ref="H94:J94"/>
    <mergeCell ref="F89:G89"/>
    <mergeCell ref="H90:J90"/>
    <mergeCell ref="A93:E93"/>
    <mergeCell ref="F93:G93"/>
    <mergeCell ref="H93:J93"/>
    <mergeCell ref="H91:J91"/>
    <mergeCell ref="H92:J92"/>
    <mergeCell ref="A91:E91"/>
    <mergeCell ref="A92:E92"/>
    <mergeCell ref="I34:J34"/>
    <mergeCell ref="B35:H35"/>
    <mergeCell ref="A63:E63"/>
    <mergeCell ref="F62:G62"/>
    <mergeCell ref="A61:E61"/>
    <mergeCell ref="F60:G60"/>
    <mergeCell ref="F61:G61"/>
    <mergeCell ref="A58:E58"/>
    <mergeCell ref="F64:G64"/>
    <mergeCell ref="B37:H37"/>
    <mergeCell ref="B40:H40"/>
    <mergeCell ref="B38:H38"/>
    <mergeCell ref="B46:H46"/>
    <mergeCell ref="A62:E62"/>
    <mergeCell ref="I46:J46"/>
    <mergeCell ref="I41:J41"/>
    <mergeCell ref="I30:J30"/>
    <mergeCell ref="B29:H29"/>
    <mergeCell ref="I29:J29"/>
    <mergeCell ref="B27:H27"/>
    <mergeCell ref="B28:H28"/>
    <mergeCell ref="I25:J25"/>
    <mergeCell ref="I26:J26"/>
    <mergeCell ref="B21:H21"/>
    <mergeCell ref="B24:H24"/>
    <mergeCell ref="B26:H26"/>
    <mergeCell ref="I23:J23"/>
    <mergeCell ref="A97:J97"/>
    <mergeCell ref="A15:J15"/>
    <mergeCell ref="A11:J11"/>
    <mergeCell ref="A13:J13"/>
    <mergeCell ref="I40:J40"/>
    <mergeCell ref="B39:H39"/>
    <mergeCell ref="I42:J42"/>
    <mergeCell ref="I43:J43"/>
    <mergeCell ref="I44:J44"/>
    <mergeCell ref="B42:H42"/>
    <mergeCell ref="B43:H43"/>
    <mergeCell ref="B41:H41"/>
    <mergeCell ref="I39:J39"/>
    <mergeCell ref="B44:H44"/>
    <mergeCell ref="I33:J33"/>
    <mergeCell ref="B34:H34"/>
    <mergeCell ref="B36:H36"/>
    <mergeCell ref="I36:J36"/>
    <mergeCell ref="B31:H31"/>
    <mergeCell ref="B32:H32"/>
    <mergeCell ref="I32:J32"/>
    <mergeCell ref="I21:J21"/>
    <mergeCell ref="I24:J24"/>
    <mergeCell ref="B25:H25"/>
    <mergeCell ref="A10:J10"/>
    <mergeCell ref="A76:E76"/>
    <mergeCell ref="H76:J76"/>
    <mergeCell ref="F76:G76"/>
    <mergeCell ref="A9:J9"/>
    <mergeCell ref="H64:J64"/>
    <mergeCell ref="B47:H47"/>
    <mergeCell ref="I47:J47"/>
    <mergeCell ref="B45:H45"/>
    <mergeCell ref="F56:G56"/>
    <mergeCell ref="F63:G63"/>
    <mergeCell ref="A56:E56"/>
    <mergeCell ref="H56:J56"/>
    <mergeCell ref="F55:G55"/>
    <mergeCell ref="H55:J55"/>
    <mergeCell ref="A55:E55"/>
    <mergeCell ref="H63:J63"/>
    <mergeCell ref="H59:J59"/>
    <mergeCell ref="H61:J61"/>
    <mergeCell ref="A59:E59"/>
    <mergeCell ref="I38:J38"/>
    <mergeCell ref="I37:J37"/>
    <mergeCell ref="I35:J35"/>
    <mergeCell ref="I45:J45"/>
  </mergeCells>
  <phoneticPr fontId="2" type="noConversion"/>
  <pageMargins left="0.7" right="0.59" top="0.52" bottom="0.61" header="0.5" footer="0.5"/>
  <pageSetup orientation="portrait" copies="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0"/>
  <sheetViews>
    <sheetView topLeftCell="A198" workbookViewId="0">
      <selection activeCell="F7" sqref="F7"/>
    </sheetView>
  </sheetViews>
  <sheetFormatPr defaultRowHeight="12.75"/>
  <cols>
    <col min="1" max="1" width="5.140625" customWidth="1"/>
    <col min="2" max="2" width="8.42578125" customWidth="1"/>
    <col min="3" max="3" width="46.42578125" customWidth="1"/>
    <col min="4" max="4" width="13.28515625" customWidth="1"/>
    <col min="5" max="5" width="6.5703125" customWidth="1"/>
    <col min="6" max="6" width="13.28515625" customWidth="1"/>
    <col min="7" max="7" width="12" customWidth="1"/>
    <col min="8" max="8" width="28.140625" customWidth="1"/>
  </cols>
  <sheetData>
    <row r="1" spans="1:8">
      <c r="A1" s="494" t="s">
        <v>142</v>
      </c>
      <c r="B1" s="494"/>
      <c r="C1" s="494"/>
      <c r="D1" s="494"/>
      <c r="E1" s="494"/>
      <c r="F1" s="494"/>
      <c r="G1" s="494"/>
      <c r="H1" s="494"/>
    </row>
    <row r="2" spans="1:8">
      <c r="A2" s="492" t="s">
        <v>143</v>
      </c>
      <c r="B2" s="493"/>
      <c r="C2" s="495" t="s">
        <v>144</v>
      </c>
      <c r="D2" s="496" t="s">
        <v>811</v>
      </c>
      <c r="E2" s="495" t="s">
        <v>145</v>
      </c>
      <c r="F2" s="495" t="s">
        <v>146</v>
      </c>
      <c r="G2" s="496" t="s">
        <v>147</v>
      </c>
      <c r="H2" s="495" t="s">
        <v>148</v>
      </c>
    </row>
    <row r="3" spans="1:8" ht="63">
      <c r="A3" s="47" t="s">
        <v>149</v>
      </c>
      <c r="B3" s="47" t="s">
        <v>150</v>
      </c>
      <c r="C3" s="495"/>
      <c r="D3" s="496"/>
      <c r="E3" s="495"/>
      <c r="F3" s="495"/>
      <c r="G3" s="496"/>
      <c r="H3" s="495"/>
    </row>
    <row r="4" spans="1:8">
      <c r="A4" s="48" t="s">
        <v>763</v>
      </c>
      <c r="B4" s="48" t="s">
        <v>764</v>
      </c>
      <c r="C4" s="48" t="s">
        <v>1026</v>
      </c>
      <c r="D4" s="49">
        <v>4</v>
      </c>
      <c r="E4" s="50">
        <v>5</v>
      </c>
      <c r="F4" s="50">
        <v>6</v>
      </c>
      <c r="G4" s="49">
        <v>7</v>
      </c>
      <c r="H4" s="51">
        <v>8</v>
      </c>
    </row>
    <row r="5" spans="1:8">
      <c r="A5" s="52" t="s">
        <v>39</v>
      </c>
      <c r="B5" s="53"/>
      <c r="C5" s="54" t="s">
        <v>1196</v>
      </c>
      <c r="D5" s="55">
        <f>SUM(D6:D31)</f>
        <v>0</v>
      </c>
      <c r="E5" s="56">
        <f>IFERROR(D5/$D$614,"-")</f>
        <v>0</v>
      </c>
      <c r="F5" s="57">
        <f>SUM(F6:F31)</f>
        <v>5395000</v>
      </c>
      <c r="G5" s="55">
        <f>D5+F5</f>
        <v>5395000</v>
      </c>
      <c r="H5" s="58"/>
    </row>
    <row r="6" spans="1:8">
      <c r="A6" s="126"/>
      <c r="B6" s="126" t="s">
        <v>152</v>
      </c>
      <c r="C6" s="244" t="s">
        <v>1362</v>
      </c>
      <c r="D6" s="128">
        <f>'расходи по кор.'!G258</f>
        <v>0</v>
      </c>
      <c r="E6" s="129">
        <f>IFERROR(D6/$D$614,"-")</f>
        <v>0</v>
      </c>
      <c r="F6" s="130">
        <f>'расходи по кор.'!I258</f>
        <v>1550000</v>
      </c>
      <c r="G6" s="128">
        <f>D6+F6</f>
        <v>1550000</v>
      </c>
      <c r="H6" s="134" t="s">
        <v>1114</v>
      </c>
    </row>
    <row r="7" spans="1:8">
      <c r="A7" s="120"/>
      <c r="B7" s="120" t="s">
        <v>1398</v>
      </c>
      <c r="C7" s="121" t="s">
        <v>1360</v>
      </c>
      <c r="D7" s="122">
        <f>'расходи по кор.'!G279</f>
        <v>0</v>
      </c>
      <c r="E7" s="123">
        <f>IFERROR(D7/$D$614,"-")</f>
        <v>0</v>
      </c>
      <c r="F7" s="396">
        <f>'расходи по кор.'!I279</f>
        <v>1845000</v>
      </c>
      <c r="G7" s="122">
        <f t="shared" ref="G7:G191" si="0">D7+F7</f>
        <v>1845000</v>
      </c>
      <c r="H7" s="134" t="s">
        <v>1114</v>
      </c>
    </row>
    <row r="8" spans="1:8">
      <c r="A8" s="120"/>
      <c r="B8" s="394" t="s">
        <v>1511</v>
      </c>
      <c r="C8" s="121" t="s">
        <v>1512</v>
      </c>
      <c r="D8" s="142"/>
      <c r="E8" s="123">
        <f>IFERROR(D8/$D$614,"-")</f>
        <v>0</v>
      </c>
      <c r="F8" s="391">
        <f>'расходи по кор.'!J296</f>
        <v>2000000</v>
      </c>
      <c r="G8" s="122">
        <f t="shared" si="0"/>
        <v>2000000</v>
      </c>
      <c r="H8" s="134" t="s">
        <v>1114</v>
      </c>
    </row>
    <row r="9" spans="1:8" hidden="1">
      <c r="A9" s="59"/>
      <c r="B9" s="59" t="s">
        <v>153</v>
      </c>
      <c r="C9" s="60" t="str">
        <f>IFERROR(VLOOKUP(B9,'[2]ПО КОРИСНИЦИМА'!$C$3:$J$11605,5,FALSE),"")</f>
        <v/>
      </c>
      <c r="D9" s="61"/>
      <c r="E9" s="62">
        <f t="shared" ref="E9:E72" si="1">IFERROR(D9/$D$614,"-")</f>
        <v>0</v>
      </c>
      <c r="F9" s="63"/>
      <c r="G9" s="64">
        <f t="shared" si="0"/>
        <v>0</v>
      </c>
      <c r="H9" s="65"/>
    </row>
    <row r="10" spans="1:8" hidden="1">
      <c r="A10" s="59"/>
      <c r="B10" s="59" t="s">
        <v>154</v>
      </c>
      <c r="C10" s="60" t="str">
        <f>IFERROR(VLOOKUP(B10,'[2]ПО КОРИСНИЦИМА'!$C$3:$J$11605,5,FALSE),"")</f>
        <v/>
      </c>
      <c r="D10" s="61"/>
      <c r="E10" s="62">
        <f t="shared" si="1"/>
        <v>0</v>
      </c>
      <c r="F10" s="63"/>
      <c r="G10" s="64">
        <f t="shared" si="0"/>
        <v>0</v>
      </c>
      <c r="H10" s="65"/>
    </row>
    <row r="11" spans="1:8" hidden="1">
      <c r="A11" s="59"/>
      <c r="B11" s="59" t="s">
        <v>155</v>
      </c>
      <c r="C11" s="60" t="str">
        <f>IFERROR(VLOOKUP(B11,'[2]ПО КОРИСНИЦИМА'!$C$3:$J$11605,5,FALSE),"")</f>
        <v/>
      </c>
      <c r="D11" s="61"/>
      <c r="E11" s="62">
        <f t="shared" si="1"/>
        <v>0</v>
      </c>
      <c r="F11" s="63"/>
      <c r="G11" s="64">
        <f t="shared" si="0"/>
        <v>0</v>
      </c>
      <c r="H11" s="65"/>
    </row>
    <row r="12" spans="1:8" hidden="1">
      <c r="A12" s="59"/>
      <c r="B12" s="59" t="s">
        <v>156</v>
      </c>
      <c r="C12" s="60" t="str">
        <f>IFERROR(VLOOKUP(B12,'[2]ПО КОРИСНИЦИМА'!$C$3:$J$11605,5,FALSE),"")</f>
        <v/>
      </c>
      <c r="D12" s="61"/>
      <c r="E12" s="62">
        <f t="shared" si="1"/>
        <v>0</v>
      </c>
      <c r="F12" s="63"/>
      <c r="G12" s="64">
        <f t="shared" si="0"/>
        <v>0</v>
      </c>
      <c r="H12" s="65"/>
    </row>
    <row r="13" spans="1:8" hidden="1">
      <c r="A13" s="59"/>
      <c r="B13" s="59" t="s">
        <v>157</v>
      </c>
      <c r="C13" s="60" t="str">
        <f>IFERROR(VLOOKUP(B13,'[2]ПО КОРИСНИЦИМА'!$C$3:$J$11605,5,FALSE),"")</f>
        <v/>
      </c>
      <c r="D13" s="61"/>
      <c r="E13" s="62">
        <f t="shared" si="1"/>
        <v>0</v>
      </c>
      <c r="F13" s="63"/>
      <c r="G13" s="64">
        <f>D13+F13</f>
        <v>0</v>
      </c>
      <c r="H13" s="65"/>
    </row>
    <row r="14" spans="1:8" hidden="1">
      <c r="A14" s="59"/>
      <c r="B14" s="59" t="s">
        <v>158</v>
      </c>
      <c r="C14" s="60" t="str">
        <f>IFERROR(VLOOKUP(B14,'[2]ПО КОРИСНИЦИМА'!$C$3:$J$11605,5,FALSE),"")</f>
        <v/>
      </c>
      <c r="D14" s="61"/>
      <c r="E14" s="62">
        <f t="shared" si="1"/>
        <v>0</v>
      </c>
      <c r="F14" s="63"/>
      <c r="G14" s="64">
        <f t="shared" si="0"/>
        <v>0</v>
      </c>
      <c r="H14" s="65"/>
    </row>
    <row r="15" spans="1:8" hidden="1">
      <c r="A15" s="59"/>
      <c r="B15" s="59" t="s">
        <v>159</v>
      </c>
      <c r="C15" s="60" t="str">
        <f>IFERROR(VLOOKUP(B15,'[2]ПО КОРИСНИЦИМА'!$C$3:$J$11605,5,FALSE),"")</f>
        <v/>
      </c>
      <c r="D15" s="61"/>
      <c r="E15" s="62">
        <f t="shared" si="1"/>
        <v>0</v>
      </c>
      <c r="F15" s="63"/>
      <c r="G15" s="64">
        <f t="shared" si="0"/>
        <v>0</v>
      </c>
      <c r="H15" s="65"/>
    </row>
    <row r="16" spans="1:8" hidden="1">
      <c r="A16" s="59"/>
      <c r="B16" s="59" t="s">
        <v>160</v>
      </c>
      <c r="C16" s="60" t="str">
        <f>IFERROR(VLOOKUP(B16,'[2]ПО КОРИСНИЦИМА'!$C$3:$J$11605,5,FALSE),"")</f>
        <v/>
      </c>
      <c r="D16" s="61"/>
      <c r="E16" s="62">
        <f t="shared" si="1"/>
        <v>0</v>
      </c>
      <c r="F16" s="63"/>
      <c r="G16" s="64">
        <f t="shared" si="0"/>
        <v>0</v>
      </c>
      <c r="H16" s="65"/>
    </row>
    <row r="17" spans="1:10" hidden="1">
      <c r="A17" s="59"/>
      <c r="B17" s="59" t="s">
        <v>161</v>
      </c>
      <c r="C17" s="60" t="str">
        <f>IFERROR(VLOOKUP(B17,'[2]ПО КОРИСНИЦИМА'!$C$3:$J$11605,5,FALSE),"")</f>
        <v/>
      </c>
      <c r="D17" s="61"/>
      <c r="E17" s="62">
        <f t="shared" si="1"/>
        <v>0</v>
      </c>
      <c r="F17" s="63"/>
      <c r="G17" s="64">
        <f t="shared" si="0"/>
        <v>0</v>
      </c>
      <c r="H17" s="65"/>
    </row>
    <row r="18" spans="1:10" hidden="1">
      <c r="A18" s="59"/>
      <c r="B18" s="59" t="s">
        <v>162</v>
      </c>
      <c r="C18" s="60" t="str">
        <f>IFERROR(VLOOKUP(B18,'[2]ПО КОРИСНИЦИМА'!$C$3:$J$11605,5,FALSE),"")</f>
        <v/>
      </c>
      <c r="D18" s="61"/>
      <c r="E18" s="62">
        <f t="shared" si="1"/>
        <v>0</v>
      </c>
      <c r="F18" s="63"/>
      <c r="G18" s="64">
        <f t="shared" si="0"/>
        <v>0</v>
      </c>
      <c r="H18" s="65"/>
    </row>
    <row r="19" spans="1:10" hidden="1">
      <c r="A19" s="59"/>
      <c r="B19" s="59" t="s">
        <v>163</v>
      </c>
      <c r="C19" s="60" t="str">
        <f>IFERROR(VLOOKUP(B19,'[2]ПО КОРИСНИЦИМА'!$C$3:$J$11605,5,FALSE),"")</f>
        <v/>
      </c>
      <c r="D19" s="61"/>
      <c r="E19" s="62">
        <f t="shared" si="1"/>
        <v>0</v>
      </c>
      <c r="F19" s="63"/>
      <c r="G19" s="64">
        <f t="shared" si="0"/>
        <v>0</v>
      </c>
      <c r="H19" s="65"/>
    </row>
    <row r="20" spans="1:10" hidden="1">
      <c r="A20" s="59"/>
      <c r="B20" s="59" t="s">
        <v>164</v>
      </c>
      <c r="C20" s="60" t="str">
        <f>IFERROR(VLOOKUP(B20,'[2]ПО КОРИСНИЦИМА'!$C$3:$J$11605,5,FALSE),"")</f>
        <v/>
      </c>
      <c r="D20" s="61"/>
      <c r="E20" s="62">
        <f t="shared" si="1"/>
        <v>0</v>
      </c>
      <c r="F20" s="63"/>
      <c r="G20" s="64">
        <f t="shared" si="0"/>
        <v>0</v>
      </c>
      <c r="H20" s="65"/>
    </row>
    <row r="21" spans="1:10" hidden="1">
      <c r="A21" s="59"/>
      <c r="B21" s="59" t="s">
        <v>165</v>
      </c>
      <c r="C21" s="60" t="str">
        <f>IFERROR(VLOOKUP(B21,'[2]ПО КОРИСНИЦИМА'!$C$3:$J$11605,5,FALSE),"")</f>
        <v/>
      </c>
      <c r="D21" s="61"/>
      <c r="E21" s="62">
        <f t="shared" si="1"/>
        <v>0</v>
      </c>
      <c r="F21" s="63"/>
      <c r="G21" s="64">
        <f t="shared" si="0"/>
        <v>0</v>
      </c>
      <c r="H21" s="65"/>
    </row>
    <row r="22" spans="1:10" hidden="1">
      <c r="A22" s="59"/>
      <c r="B22" s="59" t="s">
        <v>166</v>
      </c>
      <c r="C22" s="60" t="str">
        <f>IFERROR(VLOOKUP(B22,'[2]ПО КОРИСНИЦИМА'!$C$3:$J$11605,5,FALSE),"")</f>
        <v/>
      </c>
      <c r="D22" s="61"/>
      <c r="E22" s="62">
        <f t="shared" si="1"/>
        <v>0</v>
      </c>
      <c r="F22" s="63"/>
      <c r="G22" s="64">
        <f t="shared" si="0"/>
        <v>0</v>
      </c>
      <c r="H22" s="65"/>
    </row>
    <row r="23" spans="1:10" hidden="1">
      <c r="A23" s="59"/>
      <c r="B23" s="59" t="s">
        <v>167</v>
      </c>
      <c r="C23" s="60" t="str">
        <f>IFERROR(VLOOKUP(B23,'[2]ПО КОРИСНИЦИМА'!$C$3:$J$11605,5,FALSE),"")</f>
        <v/>
      </c>
      <c r="D23" s="61"/>
      <c r="E23" s="62">
        <f t="shared" si="1"/>
        <v>0</v>
      </c>
      <c r="F23" s="63"/>
      <c r="G23" s="64">
        <f t="shared" si="0"/>
        <v>0</v>
      </c>
      <c r="H23" s="65"/>
      <c r="J23" t="s">
        <v>724</v>
      </c>
    </row>
    <row r="24" spans="1:10" hidden="1">
      <c r="A24" s="59"/>
      <c r="B24" s="59" t="s">
        <v>168</v>
      </c>
      <c r="C24" s="60" t="str">
        <f>IFERROR(VLOOKUP(B24,'[2]ПО КОРИСНИЦИМА'!$C$3:$J$11605,5,FALSE),"")</f>
        <v/>
      </c>
      <c r="D24" s="61"/>
      <c r="E24" s="62">
        <f t="shared" si="1"/>
        <v>0</v>
      </c>
      <c r="F24" s="63"/>
      <c r="G24" s="64">
        <f t="shared" si="0"/>
        <v>0</v>
      </c>
      <c r="H24" s="65"/>
    </row>
    <row r="25" spans="1:10" hidden="1">
      <c r="A25" s="59"/>
      <c r="B25" s="59" t="s">
        <v>169</v>
      </c>
      <c r="C25" s="60" t="str">
        <f>IFERROR(VLOOKUP(B25,'[2]ПО КОРИСНИЦИМА'!$C$3:$J$11605,5,FALSE),"")</f>
        <v/>
      </c>
      <c r="D25" s="61"/>
      <c r="E25" s="62">
        <f t="shared" si="1"/>
        <v>0</v>
      </c>
      <c r="F25" s="63"/>
      <c r="G25" s="64">
        <f t="shared" si="0"/>
        <v>0</v>
      </c>
      <c r="H25" s="65"/>
    </row>
    <row r="26" spans="1:10" hidden="1">
      <c r="A26" s="59"/>
      <c r="B26" s="59" t="s">
        <v>170</v>
      </c>
      <c r="C26" s="60" t="str">
        <f>IFERROR(VLOOKUP(B26,'[2]ПО КОРИСНИЦИМА'!$C$3:$J$11605,5,FALSE),"")</f>
        <v/>
      </c>
      <c r="D26" s="61"/>
      <c r="E26" s="62">
        <f t="shared" si="1"/>
        <v>0</v>
      </c>
      <c r="F26" s="63"/>
      <c r="G26" s="64">
        <f t="shared" si="0"/>
        <v>0</v>
      </c>
      <c r="H26" s="65"/>
    </row>
    <row r="27" spans="1:10" hidden="1">
      <c r="A27" s="59"/>
      <c r="B27" s="59" t="s">
        <v>171</v>
      </c>
      <c r="C27" s="60" t="str">
        <f>IFERROR(VLOOKUP(B27,'[2]ПО КОРИСНИЦИМА'!$C$3:$J$11605,5,FALSE),"")</f>
        <v/>
      </c>
      <c r="D27" s="61"/>
      <c r="E27" s="62">
        <f t="shared" si="1"/>
        <v>0</v>
      </c>
      <c r="F27" s="63"/>
      <c r="G27" s="64">
        <f t="shared" si="0"/>
        <v>0</v>
      </c>
      <c r="H27" s="65"/>
    </row>
    <row r="28" spans="1:10" hidden="1">
      <c r="A28" s="59"/>
      <c r="B28" s="59" t="s">
        <v>172</v>
      </c>
      <c r="C28" s="60" t="str">
        <f>IFERROR(VLOOKUP(B28,'[2]ПО КОРИСНИЦИМА'!$C$3:$J$11605,5,FALSE),"")</f>
        <v/>
      </c>
      <c r="D28" s="61"/>
      <c r="E28" s="62">
        <f t="shared" si="1"/>
        <v>0</v>
      </c>
      <c r="F28" s="63"/>
      <c r="G28" s="64">
        <f t="shared" si="0"/>
        <v>0</v>
      </c>
      <c r="H28" s="65"/>
    </row>
    <row r="29" spans="1:10" hidden="1">
      <c r="A29" s="59"/>
      <c r="B29" s="59" t="s">
        <v>173</v>
      </c>
      <c r="C29" s="60" t="str">
        <f>IFERROR(VLOOKUP(B29,'[2]ПО КОРИСНИЦИМА'!$C$3:$J$11605,5,FALSE),"")</f>
        <v/>
      </c>
      <c r="D29" s="61"/>
      <c r="E29" s="62">
        <f t="shared" si="1"/>
        <v>0</v>
      </c>
      <c r="F29" s="63"/>
      <c r="G29" s="64">
        <f t="shared" si="0"/>
        <v>0</v>
      </c>
      <c r="H29" s="65"/>
    </row>
    <row r="30" spans="1:10" hidden="1">
      <c r="A30" s="59"/>
      <c r="B30" s="59" t="s">
        <v>174</v>
      </c>
      <c r="C30" s="60" t="str">
        <f>IFERROR(VLOOKUP(B30,'[2]ПО КОРИСНИЦИМА'!$C$3:$J$11605,5,FALSE),"")</f>
        <v/>
      </c>
      <c r="D30" s="61"/>
      <c r="E30" s="62">
        <f t="shared" si="1"/>
        <v>0</v>
      </c>
      <c r="F30" s="63"/>
      <c r="G30" s="64">
        <f t="shared" si="0"/>
        <v>0</v>
      </c>
      <c r="H30" s="65"/>
    </row>
    <row r="31" spans="1:10" hidden="1">
      <c r="A31" s="66"/>
      <c r="B31" s="66" t="s">
        <v>175</v>
      </c>
      <c r="C31" s="67" t="str">
        <f>IFERROR(VLOOKUP(B31,'[2]ПО КОРИСНИЦИМА'!$C$3:$J$11605,5,FALSE),"")</f>
        <v/>
      </c>
      <c r="D31" s="68"/>
      <c r="E31" s="69">
        <f t="shared" si="1"/>
        <v>0</v>
      </c>
      <c r="F31" s="70"/>
      <c r="G31" s="71">
        <f t="shared" si="0"/>
        <v>0</v>
      </c>
      <c r="H31" s="72"/>
    </row>
    <row r="32" spans="1:10">
      <c r="A32" s="52" t="s">
        <v>1178</v>
      </c>
      <c r="B32" s="53"/>
      <c r="C32" s="54" t="s">
        <v>176</v>
      </c>
      <c r="D32" s="55">
        <f>SUM(D33:D96)</f>
        <v>20380000</v>
      </c>
      <c r="E32" s="56">
        <f t="shared" si="1"/>
        <v>7.5246545046392194E-2</v>
      </c>
      <c r="F32" s="57">
        <f>SUM(F33:F96)</f>
        <v>1040000</v>
      </c>
      <c r="G32" s="55">
        <f>D32+F32</f>
        <v>21420000</v>
      </c>
      <c r="H32" s="58"/>
    </row>
    <row r="33" spans="1:8">
      <c r="A33" s="126"/>
      <c r="B33" s="126" t="s">
        <v>1188</v>
      </c>
      <c r="C33" s="127" t="s">
        <v>1197</v>
      </c>
      <c r="D33" s="128">
        <f>'расходи по кор.'!G520</f>
        <v>12500000</v>
      </c>
      <c r="E33" s="129">
        <f t="shared" si="1"/>
        <v>4.6152198875363218E-2</v>
      </c>
      <c r="F33" s="130">
        <f>'расходи по кор.'!I520+'расходи по кор.'!H520</f>
        <v>0</v>
      </c>
      <c r="G33" s="128">
        <f t="shared" si="0"/>
        <v>12500000</v>
      </c>
      <c r="H33" s="125" t="s">
        <v>1505</v>
      </c>
    </row>
    <row r="34" spans="1:8" hidden="1">
      <c r="A34" s="120"/>
      <c r="B34" s="120" t="s">
        <v>1198</v>
      </c>
      <c r="C34" s="131" t="s">
        <v>1199</v>
      </c>
      <c r="D34" s="122"/>
      <c r="E34" s="123">
        <f t="shared" si="1"/>
        <v>0</v>
      </c>
      <c r="F34" s="124"/>
      <c r="G34" s="122">
        <f t="shared" si="0"/>
        <v>0</v>
      </c>
      <c r="H34" s="125"/>
    </row>
    <row r="35" spans="1:8">
      <c r="A35" s="120"/>
      <c r="B35" s="120" t="s">
        <v>1184</v>
      </c>
      <c r="C35" s="131" t="s">
        <v>1187</v>
      </c>
      <c r="D35" s="122">
        <f>'расходи по кор.'!G506</f>
        <v>5880000</v>
      </c>
      <c r="E35" s="123">
        <f t="shared" si="1"/>
        <v>2.1709994350970856E-2</v>
      </c>
      <c r="F35" s="124">
        <f>'расходи по кор.'!I506+'расходи по кор.'!H506</f>
        <v>0</v>
      </c>
      <c r="G35" s="122">
        <f t="shared" si="0"/>
        <v>5880000</v>
      </c>
      <c r="H35" s="125" t="s">
        <v>1442</v>
      </c>
    </row>
    <row r="36" spans="1:8" hidden="1">
      <c r="A36" s="120"/>
      <c r="B36" s="120" t="s">
        <v>1200</v>
      </c>
      <c r="C36" s="131" t="s">
        <v>1201</v>
      </c>
      <c r="D36" s="122"/>
      <c r="E36" s="123">
        <f t="shared" si="1"/>
        <v>0</v>
      </c>
      <c r="F36" s="124"/>
      <c r="G36" s="122">
        <f t="shared" si="0"/>
        <v>0</v>
      </c>
      <c r="H36" s="125"/>
    </row>
    <row r="37" spans="1:8" hidden="1">
      <c r="A37" s="120"/>
      <c r="B37" s="120" t="s">
        <v>1202</v>
      </c>
      <c r="C37" s="131" t="s">
        <v>177</v>
      </c>
      <c r="D37" s="122"/>
      <c r="E37" s="123">
        <f t="shared" si="1"/>
        <v>0</v>
      </c>
      <c r="F37" s="124"/>
      <c r="G37" s="122">
        <f t="shared" si="0"/>
        <v>0</v>
      </c>
      <c r="H37" s="125"/>
    </row>
    <row r="38" spans="1:8" hidden="1">
      <c r="A38" s="120"/>
      <c r="B38" s="120" t="s">
        <v>1203</v>
      </c>
      <c r="C38" s="131" t="s">
        <v>178</v>
      </c>
      <c r="D38" s="122"/>
      <c r="E38" s="123">
        <f t="shared" si="1"/>
        <v>0</v>
      </c>
      <c r="F38" s="124"/>
      <c r="G38" s="122">
        <f t="shared" si="0"/>
        <v>0</v>
      </c>
      <c r="H38" s="125"/>
    </row>
    <row r="39" spans="1:8" hidden="1">
      <c r="A39" s="120"/>
      <c r="B39" s="120" t="s">
        <v>1204</v>
      </c>
      <c r="C39" s="131" t="s">
        <v>1205</v>
      </c>
      <c r="D39" s="122"/>
      <c r="E39" s="123">
        <f t="shared" si="1"/>
        <v>0</v>
      </c>
      <c r="F39" s="124"/>
      <c r="G39" s="122">
        <f t="shared" si="0"/>
        <v>0</v>
      </c>
      <c r="H39" s="125"/>
    </row>
    <row r="40" spans="1:8">
      <c r="A40" s="120"/>
      <c r="B40" s="120" t="s">
        <v>1179</v>
      </c>
      <c r="C40" s="131" t="s">
        <v>1206</v>
      </c>
      <c r="D40" s="122">
        <f>'расходи по кор.'!G489</f>
        <v>2000000</v>
      </c>
      <c r="E40" s="123">
        <f t="shared" si="1"/>
        <v>7.3843518200581151E-3</v>
      </c>
      <c r="F40" s="124">
        <f>'расходи по кор.'!I489</f>
        <v>1040000</v>
      </c>
      <c r="G40" s="122">
        <f t="shared" si="0"/>
        <v>3040000</v>
      </c>
      <c r="H40" s="125" t="s">
        <v>1442</v>
      </c>
    </row>
    <row r="41" spans="1:8" hidden="1">
      <c r="A41" s="120"/>
      <c r="B41" s="120" t="s">
        <v>1207</v>
      </c>
      <c r="C41" s="131" t="s">
        <v>179</v>
      </c>
      <c r="D41" s="122"/>
      <c r="E41" s="123">
        <f t="shared" si="1"/>
        <v>0</v>
      </c>
      <c r="F41" s="124"/>
      <c r="G41" s="122">
        <f t="shared" si="0"/>
        <v>0</v>
      </c>
      <c r="H41" s="125"/>
    </row>
    <row r="42" spans="1:8" hidden="1">
      <c r="A42" s="120"/>
      <c r="B42" s="120"/>
      <c r="C42" s="131"/>
      <c r="D42" s="122">
        <f>'расходи по кор.'!G955</f>
        <v>0</v>
      </c>
      <c r="E42" s="123">
        <f t="shared" si="1"/>
        <v>0</v>
      </c>
      <c r="F42" s="124">
        <f>'расходи по кор.'!I955</f>
        <v>0</v>
      </c>
      <c r="G42" s="122">
        <f t="shared" si="0"/>
        <v>0</v>
      </c>
      <c r="H42" s="125"/>
    </row>
    <row r="43" spans="1:8" hidden="1">
      <c r="A43" s="59"/>
      <c r="B43" s="59"/>
      <c r="C43" s="73"/>
      <c r="D43" s="64"/>
      <c r="E43" s="62">
        <f t="shared" si="1"/>
        <v>0</v>
      </c>
      <c r="F43" s="74"/>
      <c r="G43" s="64">
        <f t="shared" si="0"/>
        <v>0</v>
      </c>
      <c r="H43" s="65"/>
    </row>
    <row r="44" spans="1:8" hidden="1">
      <c r="A44" s="59"/>
      <c r="B44" s="59"/>
      <c r="C44" s="73"/>
      <c r="D44" s="64"/>
      <c r="E44" s="62">
        <f t="shared" si="1"/>
        <v>0</v>
      </c>
      <c r="F44" s="74"/>
      <c r="G44" s="64">
        <f t="shared" si="0"/>
        <v>0</v>
      </c>
      <c r="H44" s="65"/>
    </row>
    <row r="45" spans="1:8" hidden="1">
      <c r="A45" s="59"/>
      <c r="B45" s="59"/>
      <c r="C45" s="73"/>
      <c r="D45" s="64"/>
      <c r="E45" s="62">
        <f t="shared" si="1"/>
        <v>0</v>
      </c>
      <c r="F45" s="74"/>
      <c r="G45" s="64">
        <f t="shared" si="0"/>
        <v>0</v>
      </c>
      <c r="H45" s="65"/>
    </row>
    <row r="46" spans="1:8" hidden="1">
      <c r="A46" s="59"/>
      <c r="B46" s="59"/>
      <c r="C46" s="73"/>
      <c r="D46" s="64"/>
      <c r="E46" s="62">
        <f t="shared" si="1"/>
        <v>0</v>
      </c>
      <c r="F46" s="74"/>
      <c r="G46" s="64">
        <f t="shared" si="0"/>
        <v>0</v>
      </c>
      <c r="H46" s="65"/>
    </row>
    <row r="47" spans="1:8" hidden="1">
      <c r="A47" s="59"/>
      <c r="B47" s="59" t="s">
        <v>1210</v>
      </c>
      <c r="C47" s="60" t="str">
        <f>IFERROR(VLOOKUP(B47,'[2]ПО КОРИСНИЦИМА'!$C$3:$J$11605,5,FALSE),"")</f>
        <v/>
      </c>
      <c r="D47" s="61"/>
      <c r="E47" s="62">
        <f t="shared" si="1"/>
        <v>0</v>
      </c>
      <c r="F47" s="63"/>
      <c r="G47" s="64">
        <f t="shared" si="0"/>
        <v>0</v>
      </c>
      <c r="H47" s="65"/>
    </row>
    <row r="48" spans="1:8" hidden="1">
      <c r="A48" s="59"/>
      <c r="B48" s="59" t="s">
        <v>1211</v>
      </c>
      <c r="C48" s="60" t="str">
        <f>IFERROR(VLOOKUP(B48,'[2]ПО КОРИСНИЦИМА'!$C$3:$J$11605,5,FALSE),"")</f>
        <v/>
      </c>
      <c r="D48" s="61"/>
      <c r="E48" s="62">
        <f t="shared" si="1"/>
        <v>0</v>
      </c>
      <c r="F48" s="63"/>
      <c r="G48" s="64">
        <f t="shared" si="0"/>
        <v>0</v>
      </c>
      <c r="H48" s="65"/>
    </row>
    <row r="49" spans="1:8" hidden="1">
      <c r="A49" s="59"/>
      <c r="B49" s="59" t="s">
        <v>180</v>
      </c>
      <c r="C49" s="60" t="str">
        <f>IFERROR(VLOOKUP(B49,'[2]ПО КОРИСНИЦИМА'!$C$3:$J$11605,5,FALSE),"")</f>
        <v/>
      </c>
      <c r="D49" s="61"/>
      <c r="E49" s="62">
        <f t="shared" si="1"/>
        <v>0</v>
      </c>
      <c r="F49" s="63"/>
      <c r="G49" s="64">
        <f t="shared" si="0"/>
        <v>0</v>
      </c>
      <c r="H49" s="65"/>
    </row>
    <row r="50" spans="1:8" hidden="1">
      <c r="A50" s="59"/>
      <c r="B50" s="59" t="s">
        <v>181</v>
      </c>
      <c r="C50" s="60" t="str">
        <f>IFERROR(VLOOKUP(B50,'[2]ПО КОРИСНИЦИМА'!$C$3:$J$11605,5,FALSE),"")</f>
        <v/>
      </c>
      <c r="D50" s="61"/>
      <c r="E50" s="62">
        <f t="shared" si="1"/>
        <v>0</v>
      </c>
      <c r="F50" s="63"/>
      <c r="G50" s="64">
        <f t="shared" si="0"/>
        <v>0</v>
      </c>
      <c r="H50" s="65"/>
    </row>
    <row r="51" spans="1:8" hidden="1">
      <c r="A51" s="59"/>
      <c r="B51" s="59" t="s">
        <v>182</v>
      </c>
      <c r="C51" s="60" t="str">
        <f>IFERROR(VLOOKUP(B51,'[2]ПО КОРИСНИЦИМА'!$C$3:$J$11605,5,FALSE),"")</f>
        <v/>
      </c>
      <c r="D51" s="61"/>
      <c r="E51" s="62">
        <f t="shared" si="1"/>
        <v>0</v>
      </c>
      <c r="F51" s="63"/>
      <c r="G51" s="64">
        <f t="shared" si="0"/>
        <v>0</v>
      </c>
      <c r="H51" s="65"/>
    </row>
    <row r="52" spans="1:8" hidden="1">
      <c r="A52" s="59"/>
      <c r="B52" s="59" t="s">
        <v>183</v>
      </c>
      <c r="C52" s="60" t="str">
        <f>IFERROR(VLOOKUP(B52,'[2]ПО КОРИСНИЦИМА'!$C$3:$J$11605,5,FALSE),"")</f>
        <v/>
      </c>
      <c r="D52" s="61"/>
      <c r="E52" s="62">
        <f t="shared" si="1"/>
        <v>0</v>
      </c>
      <c r="F52" s="63"/>
      <c r="G52" s="64">
        <f t="shared" si="0"/>
        <v>0</v>
      </c>
      <c r="H52" s="65"/>
    </row>
    <row r="53" spans="1:8" hidden="1">
      <c r="A53" s="59"/>
      <c r="B53" s="59" t="s">
        <v>184</v>
      </c>
      <c r="C53" s="60" t="str">
        <f>IFERROR(VLOOKUP(B53,'[2]ПО КОРИСНИЦИМА'!$C$3:$J$11605,5,FALSE),"")</f>
        <v/>
      </c>
      <c r="D53" s="61"/>
      <c r="E53" s="62">
        <f t="shared" si="1"/>
        <v>0</v>
      </c>
      <c r="F53" s="63"/>
      <c r="G53" s="64">
        <f t="shared" si="0"/>
        <v>0</v>
      </c>
      <c r="H53" s="65"/>
    </row>
    <row r="54" spans="1:8" hidden="1">
      <c r="A54" s="59"/>
      <c r="B54" s="59" t="s">
        <v>185</v>
      </c>
      <c r="C54" s="60" t="str">
        <f>IFERROR(VLOOKUP(B54,'[2]ПО КОРИСНИЦИМА'!$C$3:$J$11605,5,FALSE),"")</f>
        <v/>
      </c>
      <c r="D54" s="61"/>
      <c r="E54" s="62">
        <f t="shared" si="1"/>
        <v>0</v>
      </c>
      <c r="F54" s="63"/>
      <c r="G54" s="64">
        <f t="shared" si="0"/>
        <v>0</v>
      </c>
      <c r="H54" s="65"/>
    </row>
    <row r="55" spans="1:8" hidden="1">
      <c r="A55" s="59"/>
      <c r="B55" s="59" t="s">
        <v>186</v>
      </c>
      <c r="C55" s="60" t="str">
        <f>IFERROR(VLOOKUP(B55,'[2]ПО КОРИСНИЦИМА'!$C$3:$J$11605,5,FALSE),"")</f>
        <v/>
      </c>
      <c r="D55" s="61"/>
      <c r="E55" s="62">
        <f t="shared" si="1"/>
        <v>0</v>
      </c>
      <c r="F55" s="63"/>
      <c r="G55" s="64">
        <f t="shared" si="0"/>
        <v>0</v>
      </c>
      <c r="H55" s="65"/>
    </row>
    <row r="56" spans="1:8" hidden="1">
      <c r="A56" s="59"/>
      <c r="B56" s="59" t="s">
        <v>187</v>
      </c>
      <c r="C56" s="60" t="str">
        <f>IFERROR(VLOOKUP(B56,'[2]ПО КОРИСНИЦИМА'!$C$3:$J$11605,5,FALSE),"")</f>
        <v/>
      </c>
      <c r="D56" s="61"/>
      <c r="E56" s="62">
        <f t="shared" si="1"/>
        <v>0</v>
      </c>
      <c r="F56" s="63"/>
      <c r="G56" s="64">
        <f t="shared" si="0"/>
        <v>0</v>
      </c>
      <c r="H56" s="65"/>
    </row>
    <row r="57" spans="1:8" hidden="1">
      <c r="A57" s="59"/>
      <c r="B57" s="59" t="s">
        <v>188</v>
      </c>
      <c r="C57" s="60" t="str">
        <f>IFERROR(VLOOKUP(B57,'[2]ПО КОРИСНИЦИМА'!$C$3:$J$11605,5,FALSE),"")</f>
        <v/>
      </c>
      <c r="D57" s="61"/>
      <c r="E57" s="62">
        <f t="shared" si="1"/>
        <v>0</v>
      </c>
      <c r="F57" s="63"/>
      <c r="G57" s="64">
        <f t="shared" si="0"/>
        <v>0</v>
      </c>
      <c r="H57" s="65"/>
    </row>
    <row r="58" spans="1:8" hidden="1">
      <c r="A58" s="59"/>
      <c r="B58" s="59" t="s">
        <v>189</v>
      </c>
      <c r="C58" s="60" t="str">
        <f>IFERROR(VLOOKUP(B58,'[2]ПО КОРИСНИЦИМА'!$C$3:$J$11605,5,FALSE),"")</f>
        <v/>
      </c>
      <c r="D58" s="61"/>
      <c r="E58" s="62">
        <f t="shared" si="1"/>
        <v>0</v>
      </c>
      <c r="F58" s="63"/>
      <c r="G58" s="64">
        <f t="shared" si="0"/>
        <v>0</v>
      </c>
      <c r="H58" s="65"/>
    </row>
    <row r="59" spans="1:8" hidden="1">
      <c r="A59" s="59"/>
      <c r="B59" s="59" t="s">
        <v>190</v>
      </c>
      <c r="C59" s="60" t="str">
        <f>IFERROR(VLOOKUP(B59,'[2]ПО КОРИСНИЦИМА'!$C$3:$J$11605,5,FALSE),"")</f>
        <v/>
      </c>
      <c r="D59" s="61"/>
      <c r="E59" s="62">
        <f t="shared" si="1"/>
        <v>0</v>
      </c>
      <c r="F59" s="63"/>
      <c r="G59" s="64">
        <f t="shared" si="0"/>
        <v>0</v>
      </c>
      <c r="H59" s="65"/>
    </row>
    <row r="60" spans="1:8" hidden="1">
      <c r="A60" s="59"/>
      <c r="B60" s="59" t="s">
        <v>191</v>
      </c>
      <c r="C60" s="60" t="str">
        <f>IFERROR(VLOOKUP(B60,'[2]ПО КОРИСНИЦИМА'!$C$3:$J$11605,5,FALSE),"")</f>
        <v/>
      </c>
      <c r="D60" s="61"/>
      <c r="E60" s="62">
        <f t="shared" si="1"/>
        <v>0</v>
      </c>
      <c r="F60" s="63"/>
      <c r="G60" s="64">
        <f t="shared" si="0"/>
        <v>0</v>
      </c>
      <c r="H60" s="65"/>
    </row>
    <row r="61" spans="1:8" hidden="1">
      <c r="A61" s="59"/>
      <c r="B61" s="59" t="s">
        <v>192</v>
      </c>
      <c r="C61" s="60" t="str">
        <f>IFERROR(VLOOKUP(B61,'[2]ПО КОРИСНИЦИМА'!$C$3:$J$11605,5,FALSE),"")</f>
        <v/>
      </c>
      <c r="D61" s="61"/>
      <c r="E61" s="62">
        <f t="shared" si="1"/>
        <v>0</v>
      </c>
      <c r="F61" s="63"/>
      <c r="G61" s="64">
        <f t="shared" si="0"/>
        <v>0</v>
      </c>
      <c r="H61" s="65"/>
    </row>
    <row r="62" spans="1:8" hidden="1">
      <c r="A62" s="59"/>
      <c r="B62" s="59" t="s">
        <v>193</v>
      </c>
      <c r="C62" s="60" t="str">
        <f>IFERROR(VLOOKUP(B62,'[2]ПО КОРИСНИЦИМА'!$C$3:$J$11605,5,FALSE),"")</f>
        <v/>
      </c>
      <c r="D62" s="61"/>
      <c r="E62" s="62">
        <f t="shared" si="1"/>
        <v>0</v>
      </c>
      <c r="F62" s="63"/>
      <c r="G62" s="64">
        <f t="shared" si="0"/>
        <v>0</v>
      </c>
      <c r="H62" s="65"/>
    </row>
    <row r="63" spans="1:8" hidden="1">
      <c r="A63" s="59"/>
      <c r="B63" s="59" t="s">
        <v>194</v>
      </c>
      <c r="C63" s="60" t="str">
        <f>IFERROR(VLOOKUP(B63,'[2]ПО КОРИСНИЦИМА'!$C$3:$J$11605,5,FALSE),"")</f>
        <v/>
      </c>
      <c r="D63" s="61"/>
      <c r="E63" s="62">
        <f t="shared" si="1"/>
        <v>0</v>
      </c>
      <c r="F63" s="63"/>
      <c r="G63" s="64">
        <f t="shared" si="0"/>
        <v>0</v>
      </c>
      <c r="H63" s="65"/>
    </row>
    <row r="64" spans="1:8" hidden="1">
      <c r="A64" s="59"/>
      <c r="B64" s="59" t="s">
        <v>195</v>
      </c>
      <c r="C64" s="60" t="str">
        <f>IFERROR(VLOOKUP(B64,'[2]ПО КОРИСНИЦИМА'!$C$3:$J$11605,5,FALSE),"")</f>
        <v/>
      </c>
      <c r="D64" s="61"/>
      <c r="E64" s="62">
        <f t="shared" si="1"/>
        <v>0</v>
      </c>
      <c r="F64" s="63"/>
      <c r="G64" s="64">
        <f t="shared" si="0"/>
        <v>0</v>
      </c>
      <c r="H64" s="65"/>
    </row>
    <row r="65" spans="1:8" hidden="1">
      <c r="A65" s="59"/>
      <c r="B65" s="59" t="s">
        <v>196</v>
      </c>
      <c r="C65" s="60" t="str">
        <f>IFERROR(VLOOKUP(B65,'[2]ПО КОРИСНИЦИМА'!$C$3:$J$11605,5,FALSE),"")</f>
        <v/>
      </c>
      <c r="D65" s="61"/>
      <c r="E65" s="62">
        <f t="shared" si="1"/>
        <v>0</v>
      </c>
      <c r="F65" s="63"/>
      <c r="G65" s="64">
        <f t="shared" si="0"/>
        <v>0</v>
      </c>
      <c r="H65" s="65"/>
    </row>
    <row r="66" spans="1:8" hidden="1">
      <c r="A66" s="59"/>
      <c r="B66" s="59" t="s">
        <v>197</v>
      </c>
      <c r="C66" s="60" t="str">
        <f>IFERROR(VLOOKUP(B66,'[2]ПО КОРИСНИЦИМА'!$C$3:$J$11605,5,FALSE),"")</f>
        <v/>
      </c>
      <c r="D66" s="61"/>
      <c r="E66" s="62">
        <f t="shared" si="1"/>
        <v>0</v>
      </c>
      <c r="F66" s="63"/>
      <c r="G66" s="64">
        <f t="shared" si="0"/>
        <v>0</v>
      </c>
      <c r="H66" s="65"/>
    </row>
    <row r="67" spans="1:8" hidden="1">
      <c r="A67" s="59"/>
      <c r="B67" s="59" t="s">
        <v>198</v>
      </c>
      <c r="C67" s="60" t="str">
        <f>IFERROR(VLOOKUP(B67,'[2]ПО КОРИСНИЦИМА'!$C$3:$J$11605,5,FALSE),"")</f>
        <v/>
      </c>
      <c r="D67" s="61"/>
      <c r="E67" s="62">
        <f t="shared" si="1"/>
        <v>0</v>
      </c>
      <c r="F67" s="63"/>
      <c r="G67" s="64">
        <f t="shared" si="0"/>
        <v>0</v>
      </c>
      <c r="H67" s="65"/>
    </row>
    <row r="68" spans="1:8" hidden="1">
      <c r="A68" s="59"/>
      <c r="B68" s="59" t="s">
        <v>199</v>
      </c>
      <c r="C68" s="60" t="str">
        <f>IFERROR(VLOOKUP(B68,'[2]ПО КОРИСНИЦИМА'!$C$3:$J$11605,5,FALSE),"")</f>
        <v/>
      </c>
      <c r="D68" s="61"/>
      <c r="E68" s="62">
        <f t="shared" si="1"/>
        <v>0</v>
      </c>
      <c r="F68" s="63"/>
      <c r="G68" s="64">
        <f t="shared" si="0"/>
        <v>0</v>
      </c>
      <c r="H68" s="65"/>
    </row>
    <row r="69" spans="1:8" hidden="1">
      <c r="A69" s="59"/>
      <c r="B69" s="59" t="s">
        <v>200</v>
      </c>
      <c r="C69" s="60" t="str">
        <f>IFERROR(VLOOKUP(B69,'[2]ПО КОРИСНИЦИМА'!$C$3:$J$11605,5,FALSE),"")</f>
        <v/>
      </c>
      <c r="D69" s="61"/>
      <c r="E69" s="62">
        <f t="shared" si="1"/>
        <v>0</v>
      </c>
      <c r="F69" s="63"/>
      <c r="G69" s="64">
        <f t="shared" si="0"/>
        <v>0</v>
      </c>
      <c r="H69" s="65"/>
    </row>
    <row r="70" spans="1:8" hidden="1">
      <c r="A70" s="59"/>
      <c r="B70" s="59" t="s">
        <v>201</v>
      </c>
      <c r="C70" s="60" t="str">
        <f>IFERROR(VLOOKUP(B70,'[2]ПО КОРИСНИЦИМА'!$C$3:$J$11605,5,FALSE),"")</f>
        <v/>
      </c>
      <c r="D70" s="61"/>
      <c r="E70" s="62">
        <f t="shared" si="1"/>
        <v>0</v>
      </c>
      <c r="F70" s="63"/>
      <c r="G70" s="64">
        <f t="shared" si="0"/>
        <v>0</v>
      </c>
      <c r="H70" s="65"/>
    </row>
    <row r="71" spans="1:8" hidden="1">
      <c r="A71" s="59"/>
      <c r="B71" s="59" t="s">
        <v>202</v>
      </c>
      <c r="C71" s="60" t="str">
        <f>IFERROR(VLOOKUP(B71,'[2]ПО КОРИСНИЦИМА'!$C$3:$J$11605,5,FALSE),"")</f>
        <v/>
      </c>
      <c r="D71" s="61"/>
      <c r="E71" s="62">
        <f t="shared" si="1"/>
        <v>0</v>
      </c>
      <c r="F71" s="63"/>
      <c r="G71" s="64">
        <f t="shared" si="0"/>
        <v>0</v>
      </c>
      <c r="H71" s="65"/>
    </row>
    <row r="72" spans="1:8" hidden="1">
      <c r="A72" s="59"/>
      <c r="B72" s="59" t="s">
        <v>203</v>
      </c>
      <c r="C72" s="60" t="str">
        <f>IFERROR(VLOOKUP(B72,'[2]ПО КОРИСНИЦИМА'!$C$3:$J$11605,5,FALSE),"")</f>
        <v/>
      </c>
      <c r="D72" s="61"/>
      <c r="E72" s="62">
        <f t="shared" si="1"/>
        <v>0</v>
      </c>
      <c r="F72" s="63"/>
      <c r="G72" s="64">
        <f t="shared" si="0"/>
        <v>0</v>
      </c>
      <c r="H72" s="65"/>
    </row>
    <row r="73" spans="1:8" hidden="1">
      <c r="A73" s="59"/>
      <c r="B73" s="59" t="s">
        <v>204</v>
      </c>
      <c r="C73" s="60" t="str">
        <f>IFERROR(VLOOKUP(B73,'[2]ПО КОРИСНИЦИМА'!$C$3:$J$11605,5,FALSE),"")</f>
        <v/>
      </c>
      <c r="D73" s="61"/>
      <c r="E73" s="62">
        <f t="shared" ref="E73:E126" si="2">IFERROR(D73/$D$614,"-")</f>
        <v>0</v>
      </c>
      <c r="F73" s="63"/>
      <c r="G73" s="64">
        <f t="shared" si="0"/>
        <v>0</v>
      </c>
      <c r="H73" s="65"/>
    </row>
    <row r="74" spans="1:8" hidden="1">
      <c r="A74" s="59"/>
      <c r="B74" s="59" t="s">
        <v>205</v>
      </c>
      <c r="C74" s="60" t="str">
        <f>IFERROR(VLOOKUP(B74,'[2]ПО КОРИСНИЦИМА'!$C$3:$J$11605,5,FALSE),"")</f>
        <v/>
      </c>
      <c r="D74" s="61"/>
      <c r="E74" s="62">
        <f t="shared" si="2"/>
        <v>0</v>
      </c>
      <c r="F74" s="63"/>
      <c r="G74" s="64">
        <f t="shared" si="0"/>
        <v>0</v>
      </c>
      <c r="H74" s="65"/>
    </row>
    <row r="75" spans="1:8" hidden="1">
      <c r="A75" s="59"/>
      <c r="B75" s="59" t="s">
        <v>206</v>
      </c>
      <c r="C75" s="60" t="str">
        <f>IFERROR(VLOOKUP(B75,'[2]ПО КОРИСНИЦИМА'!$C$3:$J$11605,5,FALSE),"")</f>
        <v/>
      </c>
      <c r="D75" s="61"/>
      <c r="E75" s="62">
        <f t="shared" si="2"/>
        <v>0</v>
      </c>
      <c r="F75" s="63"/>
      <c r="G75" s="64">
        <f t="shared" si="0"/>
        <v>0</v>
      </c>
      <c r="H75" s="65"/>
    </row>
    <row r="76" spans="1:8" hidden="1">
      <c r="A76" s="59"/>
      <c r="B76" s="59" t="s">
        <v>207</v>
      </c>
      <c r="C76" s="60" t="str">
        <f>IFERROR(VLOOKUP(B76,'[2]ПО КОРИСНИЦИМА'!$C$3:$J$11605,5,FALSE),"")</f>
        <v/>
      </c>
      <c r="D76" s="61"/>
      <c r="E76" s="62">
        <f t="shared" si="2"/>
        <v>0</v>
      </c>
      <c r="F76" s="63"/>
      <c r="G76" s="64">
        <f t="shared" si="0"/>
        <v>0</v>
      </c>
      <c r="H76" s="65"/>
    </row>
    <row r="77" spans="1:8" hidden="1">
      <c r="A77" s="59"/>
      <c r="B77" s="59" t="s">
        <v>208</v>
      </c>
      <c r="C77" s="60" t="str">
        <f>IFERROR(VLOOKUP(B77,'[2]ПО КОРИСНИЦИМА'!$C$3:$J$11605,5,FALSE),"")</f>
        <v/>
      </c>
      <c r="D77" s="61"/>
      <c r="E77" s="62">
        <f t="shared" si="2"/>
        <v>0</v>
      </c>
      <c r="F77" s="63"/>
      <c r="G77" s="64">
        <f t="shared" si="0"/>
        <v>0</v>
      </c>
      <c r="H77" s="65"/>
    </row>
    <row r="78" spans="1:8" hidden="1">
      <c r="A78" s="59"/>
      <c r="B78" s="59" t="s">
        <v>209</v>
      </c>
      <c r="C78" s="60" t="str">
        <f>IFERROR(VLOOKUP(B78,'[2]ПО КОРИСНИЦИМА'!$C$3:$J$11605,5,FALSE),"")</f>
        <v/>
      </c>
      <c r="D78" s="61"/>
      <c r="E78" s="62">
        <f t="shared" si="2"/>
        <v>0</v>
      </c>
      <c r="F78" s="63"/>
      <c r="G78" s="64">
        <f t="shared" si="0"/>
        <v>0</v>
      </c>
      <c r="H78" s="65"/>
    </row>
    <row r="79" spans="1:8" hidden="1">
      <c r="A79" s="59"/>
      <c r="B79" s="59" t="s">
        <v>210</v>
      </c>
      <c r="C79" s="60" t="str">
        <f>IFERROR(VLOOKUP(B79,'[2]ПО КОРИСНИЦИМА'!$C$3:$J$11605,5,FALSE),"")</f>
        <v/>
      </c>
      <c r="D79" s="61"/>
      <c r="E79" s="62">
        <f t="shared" si="2"/>
        <v>0</v>
      </c>
      <c r="F79" s="63"/>
      <c r="G79" s="64">
        <f t="shared" si="0"/>
        <v>0</v>
      </c>
      <c r="H79" s="65"/>
    </row>
    <row r="80" spans="1:8" hidden="1">
      <c r="A80" s="59"/>
      <c r="B80" s="59" t="s">
        <v>211</v>
      </c>
      <c r="C80" s="60" t="str">
        <f>IFERROR(VLOOKUP(B80,'[2]ПО КОРИСНИЦИМА'!$C$3:$J$11605,5,FALSE),"")</f>
        <v/>
      </c>
      <c r="D80" s="61"/>
      <c r="E80" s="62">
        <f t="shared" si="2"/>
        <v>0</v>
      </c>
      <c r="F80" s="63"/>
      <c r="G80" s="64">
        <f t="shared" si="0"/>
        <v>0</v>
      </c>
      <c r="H80" s="65"/>
    </row>
    <row r="81" spans="1:8" hidden="1">
      <c r="A81" s="59"/>
      <c r="B81" s="59" t="s">
        <v>212</v>
      </c>
      <c r="C81" s="60" t="str">
        <f>IFERROR(VLOOKUP(B81,'[2]ПО КОРИСНИЦИМА'!$C$3:$J$11605,5,FALSE),"")</f>
        <v/>
      </c>
      <c r="D81" s="61"/>
      <c r="E81" s="62">
        <f t="shared" si="2"/>
        <v>0</v>
      </c>
      <c r="F81" s="63"/>
      <c r="G81" s="64">
        <f t="shared" si="0"/>
        <v>0</v>
      </c>
      <c r="H81" s="65"/>
    </row>
    <row r="82" spans="1:8" hidden="1">
      <c r="A82" s="59"/>
      <c r="B82" s="59" t="s">
        <v>213</v>
      </c>
      <c r="C82" s="60" t="str">
        <f>IFERROR(VLOOKUP(B82,'[2]ПО КОРИСНИЦИМА'!$C$3:$J$11605,5,FALSE),"")</f>
        <v/>
      </c>
      <c r="D82" s="61"/>
      <c r="E82" s="62">
        <f t="shared" si="2"/>
        <v>0</v>
      </c>
      <c r="F82" s="63"/>
      <c r="G82" s="64">
        <f t="shared" si="0"/>
        <v>0</v>
      </c>
      <c r="H82" s="65"/>
    </row>
    <row r="83" spans="1:8" hidden="1">
      <c r="A83" s="59"/>
      <c r="B83" s="59" t="s">
        <v>214</v>
      </c>
      <c r="C83" s="60" t="str">
        <f>IFERROR(VLOOKUP(B83,'[2]ПО КОРИСНИЦИМА'!$C$3:$J$11605,5,FALSE),"")</f>
        <v/>
      </c>
      <c r="D83" s="61"/>
      <c r="E83" s="62">
        <f t="shared" si="2"/>
        <v>0</v>
      </c>
      <c r="F83" s="63"/>
      <c r="G83" s="64">
        <f t="shared" si="0"/>
        <v>0</v>
      </c>
      <c r="H83" s="65"/>
    </row>
    <row r="84" spans="1:8" hidden="1">
      <c r="A84" s="75"/>
      <c r="B84" s="59" t="s">
        <v>215</v>
      </c>
      <c r="C84" s="60" t="str">
        <f>IFERROR(VLOOKUP(B84,'[2]ПО КОРИСНИЦИМА'!$C$3:$J$11605,5,FALSE),"")</f>
        <v/>
      </c>
      <c r="D84" s="61"/>
      <c r="E84" s="62">
        <f t="shared" si="2"/>
        <v>0</v>
      </c>
      <c r="F84" s="63"/>
      <c r="G84" s="64">
        <f t="shared" si="0"/>
        <v>0</v>
      </c>
      <c r="H84" s="76"/>
    </row>
    <row r="85" spans="1:8" hidden="1">
      <c r="A85" s="59"/>
      <c r="B85" s="59" t="s">
        <v>216</v>
      </c>
      <c r="C85" s="60" t="str">
        <f>IFERROR(VLOOKUP(B85,'[2]ПО КОРИСНИЦИМА'!$C$3:$J$11605,5,FALSE),"")</f>
        <v/>
      </c>
      <c r="D85" s="61"/>
      <c r="E85" s="62">
        <f t="shared" si="2"/>
        <v>0</v>
      </c>
      <c r="F85" s="63"/>
      <c r="G85" s="64">
        <f t="shared" si="0"/>
        <v>0</v>
      </c>
      <c r="H85" s="65"/>
    </row>
    <row r="86" spans="1:8" hidden="1">
      <c r="A86" s="59"/>
      <c r="B86" s="59" t="s">
        <v>217</v>
      </c>
      <c r="C86" s="60" t="str">
        <f>IFERROR(VLOOKUP(B86,'[2]ПО КОРИСНИЦИМА'!$C$3:$J$11605,5,FALSE),"")</f>
        <v/>
      </c>
      <c r="D86" s="61"/>
      <c r="E86" s="62">
        <f t="shared" si="2"/>
        <v>0</v>
      </c>
      <c r="F86" s="63"/>
      <c r="G86" s="64">
        <f t="shared" si="0"/>
        <v>0</v>
      </c>
      <c r="H86" s="65"/>
    </row>
    <row r="87" spans="1:8" hidden="1">
      <c r="A87" s="59"/>
      <c r="B87" s="59" t="s">
        <v>218</v>
      </c>
      <c r="C87" s="60" t="str">
        <f>IFERROR(VLOOKUP(B87,'[2]ПО КОРИСНИЦИМА'!$C$3:$J$11605,5,FALSE),"")</f>
        <v/>
      </c>
      <c r="D87" s="61"/>
      <c r="E87" s="62">
        <f t="shared" si="2"/>
        <v>0</v>
      </c>
      <c r="F87" s="63"/>
      <c r="G87" s="64">
        <f t="shared" si="0"/>
        <v>0</v>
      </c>
      <c r="H87" s="65"/>
    </row>
    <row r="88" spans="1:8" hidden="1">
      <c r="A88" s="59"/>
      <c r="B88" s="59" t="s">
        <v>219</v>
      </c>
      <c r="C88" s="60" t="str">
        <f>IFERROR(VLOOKUP(B88,'[2]ПО КОРИСНИЦИМА'!$C$3:$J$11605,5,FALSE),"")</f>
        <v/>
      </c>
      <c r="D88" s="61"/>
      <c r="E88" s="62">
        <f t="shared" si="2"/>
        <v>0</v>
      </c>
      <c r="F88" s="63"/>
      <c r="G88" s="64">
        <f t="shared" si="0"/>
        <v>0</v>
      </c>
      <c r="H88" s="65"/>
    </row>
    <row r="89" spans="1:8" hidden="1">
      <c r="A89" s="59"/>
      <c r="B89" s="59" t="s">
        <v>220</v>
      </c>
      <c r="C89" s="60" t="str">
        <f>IFERROR(VLOOKUP(B89,'[2]ПО КОРИСНИЦИМА'!$C$3:$J$11605,5,FALSE),"")</f>
        <v/>
      </c>
      <c r="D89" s="61"/>
      <c r="E89" s="62">
        <f t="shared" si="2"/>
        <v>0</v>
      </c>
      <c r="F89" s="63"/>
      <c r="G89" s="64">
        <f t="shared" si="0"/>
        <v>0</v>
      </c>
      <c r="H89" s="65"/>
    </row>
    <row r="90" spans="1:8" hidden="1">
      <c r="A90" s="59"/>
      <c r="B90" s="59" t="s">
        <v>221</v>
      </c>
      <c r="C90" s="60" t="str">
        <f>IFERROR(VLOOKUP(B90,'[2]ПО КОРИСНИЦИМА'!$C$3:$J$11605,5,FALSE),"")</f>
        <v/>
      </c>
      <c r="D90" s="61"/>
      <c r="E90" s="62">
        <f t="shared" si="2"/>
        <v>0</v>
      </c>
      <c r="F90" s="63"/>
      <c r="G90" s="64">
        <f t="shared" si="0"/>
        <v>0</v>
      </c>
      <c r="H90" s="65"/>
    </row>
    <row r="91" spans="1:8" hidden="1">
      <c r="A91" s="59"/>
      <c r="B91" s="59" t="s">
        <v>222</v>
      </c>
      <c r="C91" s="60" t="str">
        <f>IFERROR(VLOOKUP(B91,'[2]ПО КОРИСНИЦИМА'!$C$3:$J$11605,5,FALSE),"")</f>
        <v/>
      </c>
      <c r="D91" s="61"/>
      <c r="E91" s="62">
        <f t="shared" si="2"/>
        <v>0</v>
      </c>
      <c r="F91" s="63"/>
      <c r="G91" s="64">
        <f t="shared" si="0"/>
        <v>0</v>
      </c>
      <c r="H91" s="65"/>
    </row>
    <row r="92" spans="1:8" hidden="1">
      <c r="A92" s="59"/>
      <c r="B92" s="59" t="s">
        <v>223</v>
      </c>
      <c r="C92" s="60" t="str">
        <f>IFERROR(VLOOKUP(B92,'[2]ПО КОРИСНИЦИМА'!$C$3:$J$11605,5,FALSE),"")</f>
        <v/>
      </c>
      <c r="D92" s="61"/>
      <c r="E92" s="62">
        <f t="shared" si="2"/>
        <v>0</v>
      </c>
      <c r="F92" s="63"/>
      <c r="G92" s="64">
        <f t="shared" si="0"/>
        <v>0</v>
      </c>
      <c r="H92" s="65"/>
    </row>
    <row r="93" spans="1:8" hidden="1">
      <c r="A93" s="59"/>
      <c r="B93" s="59" t="s">
        <v>224</v>
      </c>
      <c r="C93" s="60" t="str">
        <f>IFERROR(VLOOKUP(B93,'[2]ПО КОРИСНИЦИМА'!$C$3:$J$11605,5,FALSE),"")</f>
        <v/>
      </c>
      <c r="D93" s="61"/>
      <c r="E93" s="62">
        <f t="shared" si="2"/>
        <v>0</v>
      </c>
      <c r="F93" s="63"/>
      <c r="G93" s="64">
        <f t="shared" si="0"/>
        <v>0</v>
      </c>
      <c r="H93" s="65"/>
    </row>
    <row r="94" spans="1:8" hidden="1">
      <c r="A94" s="59"/>
      <c r="B94" s="59" t="s">
        <v>225</v>
      </c>
      <c r="C94" s="60" t="str">
        <f>IFERROR(VLOOKUP(B94,'[2]ПО КОРИСНИЦИМА'!$C$3:$J$11605,5,FALSE),"")</f>
        <v/>
      </c>
      <c r="D94" s="61"/>
      <c r="E94" s="62">
        <f t="shared" si="2"/>
        <v>0</v>
      </c>
      <c r="F94" s="63"/>
      <c r="G94" s="64">
        <f t="shared" si="0"/>
        <v>0</v>
      </c>
      <c r="H94" s="65"/>
    </row>
    <row r="95" spans="1:8" hidden="1">
      <c r="A95" s="59"/>
      <c r="B95" s="59" t="s">
        <v>226</v>
      </c>
      <c r="C95" s="60" t="str">
        <f>IFERROR(VLOOKUP(B95,'[2]ПО КОРИСНИЦИМА'!$C$3:$J$11605,5,FALSE),"")</f>
        <v/>
      </c>
      <c r="D95" s="61"/>
      <c r="E95" s="62">
        <f t="shared" si="2"/>
        <v>0</v>
      </c>
      <c r="F95" s="63"/>
      <c r="G95" s="64">
        <f t="shared" si="0"/>
        <v>0</v>
      </c>
      <c r="H95" s="65"/>
    </row>
    <row r="96" spans="1:8" hidden="1">
      <c r="A96" s="66"/>
      <c r="B96" s="66" t="s">
        <v>227</v>
      </c>
      <c r="C96" s="67" t="str">
        <f>IFERROR(VLOOKUP(B96,'[2]ПО КОРИСНИЦИМА'!$C$3:$J$11605,5,FALSE),"")</f>
        <v/>
      </c>
      <c r="D96" s="68"/>
      <c r="E96" s="69">
        <f t="shared" si="2"/>
        <v>0</v>
      </c>
      <c r="F96" s="70"/>
      <c r="G96" s="71">
        <f t="shared" si="0"/>
        <v>0</v>
      </c>
      <c r="H96" s="72"/>
    </row>
    <row r="97" spans="1:8">
      <c r="A97" s="52" t="s">
        <v>228</v>
      </c>
      <c r="B97" s="53"/>
      <c r="C97" s="54" t="s">
        <v>229</v>
      </c>
      <c r="D97" s="55">
        <f>SUM(D98:D126)</f>
        <v>0</v>
      </c>
      <c r="E97" s="56">
        <f t="shared" si="2"/>
        <v>0</v>
      </c>
      <c r="F97" s="57">
        <f>SUM(F98:F126)</f>
        <v>0</v>
      </c>
      <c r="G97" s="55">
        <f t="shared" si="0"/>
        <v>0</v>
      </c>
      <c r="H97" s="58"/>
    </row>
    <row r="98" spans="1:8" hidden="1">
      <c r="A98" s="77"/>
      <c r="B98" s="77" t="s">
        <v>230</v>
      </c>
      <c r="C98" s="78" t="s">
        <v>1212</v>
      </c>
      <c r="D98" s="79"/>
      <c r="E98" s="80">
        <f t="shared" si="2"/>
        <v>0</v>
      </c>
      <c r="F98" s="81"/>
      <c r="G98" s="79">
        <f t="shared" si="0"/>
        <v>0</v>
      </c>
      <c r="H98" s="82"/>
    </row>
    <row r="99" spans="1:8" hidden="1">
      <c r="A99" s="59"/>
      <c r="B99" s="59" t="s">
        <v>231</v>
      </c>
      <c r="C99" s="73" t="s">
        <v>1213</v>
      </c>
      <c r="D99" s="64"/>
      <c r="E99" s="62">
        <f t="shared" si="2"/>
        <v>0</v>
      </c>
      <c r="F99" s="74"/>
      <c r="G99" s="64">
        <f t="shared" si="0"/>
        <v>0</v>
      </c>
      <c r="H99" s="65"/>
    </row>
    <row r="100" spans="1:8" hidden="1">
      <c r="A100" s="59"/>
      <c r="B100" s="59" t="s">
        <v>232</v>
      </c>
      <c r="C100" s="73" t="s">
        <v>233</v>
      </c>
      <c r="D100" s="64"/>
      <c r="E100" s="62">
        <f t="shared" si="2"/>
        <v>0</v>
      </c>
      <c r="F100" s="74"/>
      <c r="G100" s="64">
        <f t="shared" si="0"/>
        <v>0</v>
      </c>
      <c r="H100" s="65"/>
    </row>
    <row r="101" spans="1:8" hidden="1">
      <c r="A101" s="59"/>
      <c r="B101" s="59" t="s">
        <v>234</v>
      </c>
      <c r="C101" s="73"/>
      <c r="D101" s="64"/>
      <c r="E101" s="62">
        <f t="shared" si="2"/>
        <v>0</v>
      </c>
      <c r="F101" s="74"/>
      <c r="G101" s="64">
        <f t="shared" si="0"/>
        <v>0</v>
      </c>
      <c r="H101" s="65"/>
    </row>
    <row r="102" spans="1:8" hidden="1">
      <c r="A102" s="59"/>
      <c r="B102" s="59" t="s">
        <v>235</v>
      </c>
      <c r="C102" s="73"/>
      <c r="D102" s="64"/>
      <c r="E102" s="62">
        <f t="shared" si="2"/>
        <v>0</v>
      </c>
      <c r="F102" s="74"/>
      <c r="G102" s="64">
        <f t="shared" si="0"/>
        <v>0</v>
      </c>
      <c r="H102" s="65"/>
    </row>
    <row r="103" spans="1:8" hidden="1">
      <c r="A103" s="59"/>
      <c r="B103" s="59" t="s">
        <v>236</v>
      </c>
      <c r="C103" s="60"/>
      <c r="D103" s="61"/>
      <c r="E103" s="62">
        <f t="shared" si="2"/>
        <v>0</v>
      </c>
      <c r="F103" s="63"/>
      <c r="G103" s="64">
        <f t="shared" si="0"/>
        <v>0</v>
      </c>
      <c r="H103" s="65"/>
    </row>
    <row r="104" spans="1:8" hidden="1">
      <c r="A104" s="59"/>
      <c r="B104" s="59" t="s">
        <v>237</v>
      </c>
      <c r="C104" s="60"/>
      <c r="D104" s="61"/>
      <c r="E104" s="62">
        <f t="shared" si="2"/>
        <v>0</v>
      </c>
      <c r="F104" s="63"/>
      <c r="G104" s="64">
        <f t="shared" si="0"/>
        <v>0</v>
      </c>
      <c r="H104" s="65"/>
    </row>
    <row r="105" spans="1:8" hidden="1">
      <c r="A105" s="59"/>
      <c r="B105" s="59" t="s">
        <v>238</v>
      </c>
      <c r="C105" s="60" t="str">
        <f>IFERROR(VLOOKUP(B105,'[2]ПО КОРИСНИЦИМА'!$C$3:$J$11605,5,FALSE),"")</f>
        <v/>
      </c>
      <c r="D105" s="61"/>
      <c r="E105" s="62">
        <f t="shared" si="2"/>
        <v>0</v>
      </c>
      <c r="F105" s="63"/>
      <c r="G105" s="64">
        <f t="shared" si="0"/>
        <v>0</v>
      </c>
      <c r="H105" s="65"/>
    </row>
    <row r="106" spans="1:8" hidden="1">
      <c r="A106" s="59"/>
      <c r="B106" s="59" t="s">
        <v>239</v>
      </c>
      <c r="C106" s="73"/>
      <c r="D106" s="61"/>
      <c r="E106" s="62">
        <f t="shared" si="2"/>
        <v>0</v>
      </c>
      <c r="F106" s="63"/>
      <c r="G106" s="64">
        <f t="shared" si="0"/>
        <v>0</v>
      </c>
      <c r="H106" s="65"/>
    </row>
    <row r="107" spans="1:8" hidden="1">
      <c r="A107" s="59"/>
      <c r="B107" s="59" t="s">
        <v>240</v>
      </c>
      <c r="C107" s="73"/>
      <c r="D107" s="61"/>
      <c r="E107" s="62">
        <f t="shared" si="2"/>
        <v>0</v>
      </c>
      <c r="F107" s="63"/>
      <c r="G107" s="64">
        <f t="shared" si="0"/>
        <v>0</v>
      </c>
      <c r="H107" s="65"/>
    </row>
    <row r="108" spans="1:8" hidden="1">
      <c r="A108" s="59"/>
      <c r="B108" s="59" t="s">
        <v>241</v>
      </c>
      <c r="C108" s="73"/>
      <c r="D108" s="61"/>
      <c r="E108" s="62">
        <f t="shared" si="2"/>
        <v>0</v>
      </c>
      <c r="F108" s="63"/>
      <c r="G108" s="64">
        <f t="shared" si="0"/>
        <v>0</v>
      </c>
      <c r="H108" s="65"/>
    </row>
    <row r="109" spans="1:8" hidden="1">
      <c r="A109" s="59"/>
      <c r="B109" s="59" t="s">
        <v>242</v>
      </c>
      <c r="C109" s="73"/>
      <c r="D109" s="61"/>
      <c r="E109" s="62">
        <f t="shared" si="2"/>
        <v>0</v>
      </c>
      <c r="F109" s="63"/>
      <c r="G109" s="64">
        <f t="shared" si="0"/>
        <v>0</v>
      </c>
      <c r="H109" s="65"/>
    </row>
    <row r="110" spans="1:8" hidden="1">
      <c r="A110" s="59"/>
      <c r="B110" s="59" t="s">
        <v>243</v>
      </c>
      <c r="C110" s="73"/>
      <c r="D110" s="61"/>
      <c r="E110" s="62">
        <f t="shared" si="2"/>
        <v>0</v>
      </c>
      <c r="F110" s="63"/>
      <c r="G110" s="64">
        <f t="shared" si="0"/>
        <v>0</v>
      </c>
      <c r="H110" s="65"/>
    </row>
    <row r="111" spans="1:8" hidden="1">
      <c r="A111" s="59"/>
      <c r="B111" s="59" t="s">
        <v>244</v>
      </c>
      <c r="C111" s="73"/>
      <c r="D111" s="61"/>
      <c r="E111" s="62">
        <f t="shared" si="2"/>
        <v>0</v>
      </c>
      <c r="F111" s="63"/>
      <c r="G111" s="64">
        <f t="shared" si="0"/>
        <v>0</v>
      </c>
      <c r="H111" s="65"/>
    </row>
    <row r="112" spans="1:8" hidden="1">
      <c r="A112" s="59"/>
      <c r="B112" s="59" t="s">
        <v>245</v>
      </c>
      <c r="C112" s="73"/>
      <c r="D112" s="61"/>
      <c r="E112" s="62">
        <f t="shared" si="2"/>
        <v>0</v>
      </c>
      <c r="F112" s="63"/>
      <c r="G112" s="64">
        <f t="shared" si="0"/>
        <v>0</v>
      </c>
      <c r="H112" s="65"/>
    </row>
    <row r="113" spans="1:8" hidden="1">
      <c r="A113" s="59"/>
      <c r="B113" s="59" t="s">
        <v>246</v>
      </c>
      <c r="C113" s="73"/>
      <c r="D113" s="61"/>
      <c r="E113" s="62">
        <f t="shared" si="2"/>
        <v>0</v>
      </c>
      <c r="F113" s="63"/>
      <c r="G113" s="64">
        <f t="shared" si="0"/>
        <v>0</v>
      </c>
      <c r="H113" s="65"/>
    </row>
    <row r="114" spans="1:8" hidden="1">
      <c r="A114" s="59"/>
      <c r="B114" s="59" t="s">
        <v>247</v>
      </c>
      <c r="C114" s="73"/>
      <c r="D114" s="61"/>
      <c r="E114" s="62">
        <f t="shared" si="2"/>
        <v>0</v>
      </c>
      <c r="F114" s="63"/>
      <c r="G114" s="64">
        <f t="shared" si="0"/>
        <v>0</v>
      </c>
      <c r="H114" s="65"/>
    </row>
    <row r="115" spans="1:8" hidden="1">
      <c r="A115" s="59"/>
      <c r="B115" s="59" t="s">
        <v>248</v>
      </c>
      <c r="C115" s="73"/>
      <c r="D115" s="61"/>
      <c r="E115" s="62">
        <f t="shared" si="2"/>
        <v>0</v>
      </c>
      <c r="F115" s="63"/>
      <c r="G115" s="64">
        <f t="shared" si="0"/>
        <v>0</v>
      </c>
      <c r="H115" s="65"/>
    </row>
    <row r="116" spans="1:8" hidden="1">
      <c r="A116" s="59"/>
      <c r="B116" s="59" t="s">
        <v>249</v>
      </c>
      <c r="C116" s="73"/>
      <c r="D116" s="61"/>
      <c r="E116" s="62">
        <f t="shared" si="2"/>
        <v>0</v>
      </c>
      <c r="F116" s="63"/>
      <c r="G116" s="64">
        <f t="shared" si="0"/>
        <v>0</v>
      </c>
      <c r="H116" s="65"/>
    </row>
    <row r="117" spans="1:8" hidden="1">
      <c r="A117" s="59"/>
      <c r="B117" s="59" t="s">
        <v>250</v>
      </c>
      <c r="C117" s="73"/>
      <c r="D117" s="61"/>
      <c r="E117" s="62">
        <f t="shared" si="2"/>
        <v>0</v>
      </c>
      <c r="F117" s="63"/>
      <c r="G117" s="64">
        <f t="shared" si="0"/>
        <v>0</v>
      </c>
      <c r="H117" s="65"/>
    </row>
    <row r="118" spans="1:8" hidden="1">
      <c r="A118" s="59"/>
      <c r="B118" s="59" t="s">
        <v>251</v>
      </c>
      <c r="C118" s="73"/>
      <c r="D118" s="61"/>
      <c r="E118" s="62">
        <f t="shared" si="2"/>
        <v>0</v>
      </c>
      <c r="F118" s="63"/>
      <c r="G118" s="64">
        <f t="shared" si="0"/>
        <v>0</v>
      </c>
      <c r="H118" s="65"/>
    </row>
    <row r="119" spans="1:8" hidden="1">
      <c r="A119" s="59"/>
      <c r="B119" s="59" t="s">
        <v>252</v>
      </c>
      <c r="C119" s="73"/>
      <c r="D119" s="61"/>
      <c r="E119" s="62">
        <f t="shared" si="2"/>
        <v>0</v>
      </c>
      <c r="F119" s="63"/>
      <c r="G119" s="64">
        <f t="shared" si="0"/>
        <v>0</v>
      </c>
      <c r="H119" s="65"/>
    </row>
    <row r="120" spans="1:8" hidden="1">
      <c r="A120" s="59"/>
      <c r="B120" s="59" t="s">
        <v>253</v>
      </c>
      <c r="C120" s="73"/>
      <c r="D120" s="61"/>
      <c r="E120" s="62">
        <f t="shared" si="2"/>
        <v>0</v>
      </c>
      <c r="F120" s="63"/>
      <c r="G120" s="64">
        <f t="shared" si="0"/>
        <v>0</v>
      </c>
      <c r="H120" s="65"/>
    </row>
    <row r="121" spans="1:8" hidden="1">
      <c r="A121" s="59"/>
      <c r="B121" s="59" t="s">
        <v>254</v>
      </c>
      <c r="C121" s="73"/>
      <c r="D121" s="61"/>
      <c r="E121" s="62">
        <f t="shared" si="2"/>
        <v>0</v>
      </c>
      <c r="F121" s="63"/>
      <c r="G121" s="64">
        <f t="shared" si="0"/>
        <v>0</v>
      </c>
      <c r="H121" s="65"/>
    </row>
    <row r="122" spans="1:8" hidden="1">
      <c r="A122" s="59"/>
      <c r="B122" s="59" t="s">
        <v>255</v>
      </c>
      <c r="C122" s="73"/>
      <c r="D122" s="61"/>
      <c r="E122" s="62">
        <f t="shared" si="2"/>
        <v>0</v>
      </c>
      <c r="F122" s="63"/>
      <c r="G122" s="64">
        <f t="shared" si="0"/>
        <v>0</v>
      </c>
      <c r="H122" s="65"/>
    </row>
    <row r="123" spans="1:8" hidden="1">
      <c r="A123" s="59"/>
      <c r="B123" s="59" t="s">
        <v>256</v>
      </c>
      <c r="C123" s="73"/>
      <c r="D123" s="61"/>
      <c r="E123" s="62">
        <f t="shared" si="2"/>
        <v>0</v>
      </c>
      <c r="F123" s="63"/>
      <c r="G123" s="64">
        <f t="shared" si="0"/>
        <v>0</v>
      </c>
      <c r="H123" s="65"/>
    </row>
    <row r="124" spans="1:8" hidden="1">
      <c r="A124" s="59"/>
      <c r="B124" s="59" t="s">
        <v>257</v>
      </c>
      <c r="C124" s="73"/>
      <c r="D124" s="61"/>
      <c r="E124" s="62">
        <f t="shared" si="2"/>
        <v>0</v>
      </c>
      <c r="F124" s="63"/>
      <c r="G124" s="64">
        <f t="shared" si="0"/>
        <v>0</v>
      </c>
      <c r="H124" s="65"/>
    </row>
    <row r="125" spans="1:8" hidden="1">
      <c r="A125" s="59"/>
      <c r="B125" s="59" t="s">
        <v>258</v>
      </c>
      <c r="C125" s="73"/>
      <c r="D125" s="61"/>
      <c r="E125" s="62">
        <f t="shared" si="2"/>
        <v>0</v>
      </c>
      <c r="F125" s="63"/>
      <c r="G125" s="64">
        <f t="shared" si="0"/>
        <v>0</v>
      </c>
      <c r="H125" s="65"/>
    </row>
    <row r="126" spans="1:8" hidden="1">
      <c r="A126" s="75"/>
      <c r="B126" s="59" t="s">
        <v>259</v>
      </c>
      <c r="C126" s="83"/>
      <c r="D126" s="61"/>
      <c r="E126" s="62">
        <f t="shared" si="2"/>
        <v>0</v>
      </c>
      <c r="F126" s="63"/>
      <c r="G126" s="64">
        <f t="shared" si="0"/>
        <v>0</v>
      </c>
      <c r="H126" s="76"/>
    </row>
    <row r="127" spans="1:8">
      <c r="A127" s="52" t="s">
        <v>260</v>
      </c>
      <c r="B127" s="53"/>
      <c r="C127" s="54" t="s">
        <v>261</v>
      </c>
      <c r="D127" s="55">
        <f>SUM(D128:D153)</f>
        <v>3000000</v>
      </c>
      <c r="E127" s="56">
        <f>IFERROR(D127/$D$614,"-")</f>
        <v>1.1076527730087172E-2</v>
      </c>
      <c r="F127" s="57">
        <f>SUM(F128:F153)</f>
        <v>0</v>
      </c>
      <c r="G127" s="55">
        <f t="shared" si="0"/>
        <v>3000000</v>
      </c>
      <c r="H127" s="84"/>
    </row>
    <row r="128" spans="1:8">
      <c r="A128" s="77"/>
      <c r="B128" s="85" t="s">
        <v>262</v>
      </c>
      <c r="C128" s="86" t="s">
        <v>263</v>
      </c>
      <c r="D128" s="79">
        <f>'расходи по кор.'!G1208</f>
        <v>3000000</v>
      </c>
      <c r="E128" s="80">
        <f>IFERROR(D128/$D$614,"-")</f>
        <v>1.1076527730087172E-2</v>
      </c>
      <c r="F128" s="81">
        <f>'расходи по кор.'!I1209</f>
        <v>0</v>
      </c>
      <c r="G128" s="79">
        <f t="shared" si="0"/>
        <v>3000000</v>
      </c>
      <c r="H128" s="82" t="s">
        <v>1504</v>
      </c>
    </row>
    <row r="129" spans="1:8" hidden="1">
      <c r="A129" s="59"/>
      <c r="B129" s="87" t="s">
        <v>264</v>
      </c>
      <c r="C129" s="88" t="s">
        <v>265</v>
      </c>
      <c r="D129" s="64"/>
      <c r="E129" s="62">
        <f>IFERROR(D129/$D$614,"-")</f>
        <v>0</v>
      </c>
      <c r="F129" s="74"/>
      <c r="G129" s="64">
        <f t="shared" si="0"/>
        <v>0</v>
      </c>
      <c r="H129" s="65"/>
    </row>
    <row r="130" spans="1:8" hidden="1">
      <c r="A130" s="87"/>
      <c r="B130" s="59" t="s">
        <v>266</v>
      </c>
      <c r="C130" s="60" t="str">
        <f>IFERROR(VLOOKUP(B130,'[2]ПО КОРИСНИЦИМА'!$C$3:$J$11605,5,FALSE),"")</f>
        <v>Дани Врања</v>
      </c>
      <c r="D130" s="61"/>
      <c r="E130" s="62">
        <f>IFERROR(D130/$D$614,"-")</f>
        <v>0</v>
      </c>
      <c r="F130" s="63"/>
      <c r="G130" s="64">
        <f t="shared" si="0"/>
        <v>0</v>
      </c>
      <c r="H130" s="65"/>
    </row>
    <row r="131" spans="1:8" hidden="1">
      <c r="A131" s="87"/>
      <c r="B131" s="59" t="s">
        <v>267</v>
      </c>
      <c r="C131" s="60" t="str">
        <f>IFERROR(VLOOKUP(B131,'[2]ПО КОРИСНИЦИМА'!$C$3:$J$11605,5,FALSE),"")</f>
        <v>Међународна смотра фолклора</v>
      </c>
      <c r="D131" s="61"/>
      <c r="E131" s="62">
        <f t="shared" ref="E131:E153" si="3">IFERROR(D131/$D$614,"-")</f>
        <v>0</v>
      </c>
      <c r="F131" s="63"/>
      <c r="G131" s="64">
        <f t="shared" si="0"/>
        <v>0</v>
      </c>
      <c r="H131" s="65"/>
    </row>
    <row r="132" spans="1:8" hidden="1">
      <c r="A132" s="87"/>
      <c r="B132" s="59" t="s">
        <v>268</v>
      </c>
      <c r="C132" s="60" t="str">
        <f>IFERROR(VLOOKUP(B132,'[2]ПО КОРИСНИЦИМА'!$C$3:$J$11605,5,FALSE),"")</f>
        <v>Етно сајам</v>
      </c>
      <c r="D132" s="61"/>
      <c r="E132" s="62">
        <f t="shared" si="3"/>
        <v>0</v>
      </c>
      <c r="F132" s="63"/>
      <c r="G132" s="64">
        <f t="shared" si="0"/>
        <v>0</v>
      </c>
      <c r="H132" s="65"/>
    </row>
    <row r="133" spans="1:8" hidden="1">
      <c r="A133" s="87"/>
      <c r="B133" s="59" t="s">
        <v>269</v>
      </c>
      <c r="C133" s="60" t="str">
        <f>IFERROR(VLOOKUP(B133,'[2]ПО КОРИСНИЦИМА'!$C$3:$J$11605,5,FALSE),"")</f>
        <v>Меморијал Бакије Бакића</v>
      </c>
      <c r="D133" s="61"/>
      <c r="E133" s="62">
        <f t="shared" si="3"/>
        <v>0</v>
      </c>
      <c r="F133" s="63"/>
      <c r="G133" s="64">
        <f t="shared" si="0"/>
        <v>0</v>
      </c>
      <c r="H133" s="65"/>
    </row>
    <row r="134" spans="1:8" hidden="1">
      <c r="A134" s="87"/>
      <c r="B134" s="59" t="s">
        <v>270</v>
      </c>
      <c r="C134" s="60" t="str">
        <f>IFERROR(VLOOKUP(B134,'[2]ПО КОРИСНИЦИМА'!$C$3:$J$11605,5,FALSE),"")</f>
        <v>Новогодишње украшавање града</v>
      </c>
      <c r="D134" s="61"/>
      <c r="E134" s="62">
        <f t="shared" si="3"/>
        <v>0</v>
      </c>
      <c r="F134" s="63"/>
      <c r="G134" s="64">
        <f t="shared" si="0"/>
        <v>0</v>
      </c>
      <c r="H134" s="65"/>
    </row>
    <row r="135" spans="1:8" hidden="1">
      <c r="A135" s="87"/>
      <c r="B135" s="59" t="s">
        <v>271</v>
      </c>
      <c r="C135" s="60" t="str">
        <f>IFERROR(VLOOKUP(B135,'[2]ПО КОРИСНИЦИМА'!$C$3:$J$11605,5,FALSE),"")</f>
        <v>Постављање Ски лифта "Суво Рудиште"</v>
      </c>
      <c r="D135" s="61"/>
      <c r="E135" s="62">
        <f t="shared" si="3"/>
        <v>0</v>
      </c>
      <c r="F135" s="63"/>
      <c r="G135" s="64">
        <f t="shared" si="0"/>
        <v>0</v>
      </c>
      <c r="H135" s="65"/>
    </row>
    <row r="136" spans="1:8" hidden="1">
      <c r="A136" s="87"/>
      <c r="B136" s="59" t="s">
        <v>272</v>
      </c>
      <c r="C136" s="60" t="str">
        <f>IFERROR(VLOOKUP(B136,'[2]ПО КОРИСНИЦИМА'!$C$3:$J$11605,5,FALSE),"")</f>
        <v/>
      </c>
      <c r="D136" s="61"/>
      <c r="E136" s="62">
        <f t="shared" si="3"/>
        <v>0</v>
      </c>
      <c r="F136" s="63"/>
      <c r="G136" s="64">
        <f t="shared" si="0"/>
        <v>0</v>
      </c>
      <c r="H136" s="65"/>
    </row>
    <row r="137" spans="1:8" hidden="1">
      <c r="A137" s="87"/>
      <c r="B137" s="59" t="s">
        <v>273</v>
      </c>
      <c r="C137" s="60" t="str">
        <f>IFERROR(VLOOKUP(B137,'[2]ПО КОРИСНИЦИМА'!$C$3:$J$11605,5,FALSE),"")</f>
        <v/>
      </c>
      <c r="D137" s="61"/>
      <c r="E137" s="62">
        <f t="shared" si="3"/>
        <v>0</v>
      </c>
      <c r="F137" s="63"/>
      <c r="G137" s="64">
        <f t="shared" si="0"/>
        <v>0</v>
      </c>
      <c r="H137" s="65"/>
    </row>
    <row r="138" spans="1:8" hidden="1">
      <c r="A138" s="87"/>
      <c r="B138" s="59" t="s">
        <v>274</v>
      </c>
      <c r="C138" s="60" t="str">
        <f>IFERROR(VLOOKUP(B138,'[2]ПО КОРИСНИЦИМА'!$C$3:$J$11605,5,FALSE),"")</f>
        <v/>
      </c>
      <c r="D138" s="61"/>
      <c r="E138" s="62">
        <f t="shared" si="3"/>
        <v>0</v>
      </c>
      <c r="F138" s="63"/>
      <c r="G138" s="64">
        <f t="shared" si="0"/>
        <v>0</v>
      </c>
      <c r="H138" s="65"/>
    </row>
    <row r="139" spans="1:8" hidden="1">
      <c r="A139" s="87"/>
      <c r="B139" s="59" t="s">
        <v>275</v>
      </c>
      <c r="C139" s="60" t="str">
        <f>IFERROR(VLOOKUP(B139,'[2]ПО КОРИСНИЦИМА'!$C$3:$J$11605,5,FALSE),"")</f>
        <v/>
      </c>
      <c r="D139" s="61"/>
      <c r="E139" s="62">
        <f t="shared" si="3"/>
        <v>0</v>
      </c>
      <c r="F139" s="63"/>
      <c r="G139" s="64">
        <f t="shared" si="0"/>
        <v>0</v>
      </c>
      <c r="H139" s="65"/>
    </row>
    <row r="140" spans="1:8" hidden="1">
      <c r="A140" s="87"/>
      <c r="B140" s="59" t="s">
        <v>276</v>
      </c>
      <c r="C140" s="60" t="str">
        <f>IFERROR(VLOOKUP(B140,'[2]ПО КОРИСНИЦИМА'!$C$3:$J$11605,5,FALSE),"")</f>
        <v/>
      </c>
      <c r="D140" s="61"/>
      <c r="E140" s="62">
        <f t="shared" si="3"/>
        <v>0</v>
      </c>
      <c r="F140" s="63"/>
      <c r="G140" s="64">
        <f t="shared" si="0"/>
        <v>0</v>
      </c>
      <c r="H140" s="65"/>
    </row>
    <row r="141" spans="1:8" hidden="1">
      <c r="A141" s="87"/>
      <c r="B141" s="59" t="s">
        <v>277</v>
      </c>
      <c r="C141" s="60" t="str">
        <f>IFERROR(VLOOKUP(B141,'[2]ПО КОРИСНИЦИМА'!$C$3:$J$11605,5,FALSE),"")</f>
        <v/>
      </c>
      <c r="D141" s="61"/>
      <c r="E141" s="62">
        <f t="shared" si="3"/>
        <v>0</v>
      </c>
      <c r="F141" s="63"/>
      <c r="G141" s="64">
        <f t="shared" si="0"/>
        <v>0</v>
      </c>
      <c r="H141" s="65"/>
    </row>
    <row r="142" spans="1:8" hidden="1">
      <c r="A142" s="87"/>
      <c r="B142" s="59" t="s">
        <v>278</v>
      </c>
      <c r="C142" s="60" t="str">
        <f>IFERROR(VLOOKUP(B142,'[2]ПО КОРИСНИЦИМА'!$C$3:$J$11605,5,FALSE),"")</f>
        <v/>
      </c>
      <c r="D142" s="61"/>
      <c r="E142" s="62">
        <f t="shared" si="3"/>
        <v>0</v>
      </c>
      <c r="F142" s="63"/>
      <c r="G142" s="64">
        <f t="shared" si="0"/>
        <v>0</v>
      </c>
      <c r="H142" s="65"/>
    </row>
    <row r="143" spans="1:8" hidden="1">
      <c r="A143" s="87"/>
      <c r="B143" s="59" t="s">
        <v>279</v>
      </c>
      <c r="C143" s="60" t="str">
        <f>IFERROR(VLOOKUP(B143,'[2]ПО КОРИСНИЦИМА'!$C$3:$J$11605,5,FALSE),"")</f>
        <v/>
      </c>
      <c r="D143" s="61"/>
      <c r="E143" s="62">
        <f t="shared" si="3"/>
        <v>0</v>
      </c>
      <c r="F143" s="63"/>
      <c r="G143" s="64">
        <f t="shared" si="0"/>
        <v>0</v>
      </c>
      <c r="H143" s="65"/>
    </row>
    <row r="144" spans="1:8" hidden="1">
      <c r="A144" s="87"/>
      <c r="B144" s="59" t="s">
        <v>280</v>
      </c>
      <c r="C144" s="60" t="str">
        <f>IFERROR(VLOOKUP(B144,'[2]ПО КОРИСНИЦИМА'!$C$3:$J$11605,5,FALSE),"")</f>
        <v/>
      </c>
      <c r="D144" s="61"/>
      <c r="E144" s="62">
        <f t="shared" si="3"/>
        <v>0</v>
      </c>
      <c r="F144" s="63"/>
      <c r="G144" s="64">
        <f t="shared" si="0"/>
        <v>0</v>
      </c>
      <c r="H144" s="65"/>
    </row>
    <row r="145" spans="1:8" hidden="1">
      <c r="A145" s="87"/>
      <c r="B145" s="59" t="s">
        <v>281</v>
      </c>
      <c r="C145" s="60" t="str">
        <f>IFERROR(VLOOKUP(B145,'[2]ПО КОРИСНИЦИМА'!$C$3:$J$11605,5,FALSE),"")</f>
        <v/>
      </c>
      <c r="D145" s="61"/>
      <c r="E145" s="62">
        <f t="shared" si="3"/>
        <v>0</v>
      </c>
      <c r="F145" s="63"/>
      <c r="G145" s="64">
        <f t="shared" si="0"/>
        <v>0</v>
      </c>
      <c r="H145" s="65"/>
    </row>
    <row r="146" spans="1:8" hidden="1">
      <c r="A146" s="87"/>
      <c r="B146" s="59" t="s">
        <v>282</v>
      </c>
      <c r="C146" s="60" t="str">
        <f>IFERROR(VLOOKUP(B146,'[2]ПО КОРИСНИЦИМА'!$C$3:$J$11605,5,FALSE),"")</f>
        <v/>
      </c>
      <c r="D146" s="61"/>
      <c r="E146" s="62">
        <f t="shared" si="3"/>
        <v>0</v>
      </c>
      <c r="F146" s="63"/>
      <c r="G146" s="64">
        <f t="shared" si="0"/>
        <v>0</v>
      </c>
      <c r="H146" s="65"/>
    </row>
    <row r="147" spans="1:8" hidden="1">
      <c r="A147" s="87"/>
      <c r="B147" s="59" t="s">
        <v>283</v>
      </c>
      <c r="C147" s="60" t="str">
        <f>IFERROR(VLOOKUP(B147,'[2]ПО КОРИСНИЦИМА'!$C$3:$J$11605,5,FALSE),"")</f>
        <v/>
      </c>
      <c r="D147" s="61"/>
      <c r="E147" s="62">
        <f t="shared" si="3"/>
        <v>0</v>
      </c>
      <c r="F147" s="63"/>
      <c r="G147" s="64">
        <f t="shared" si="0"/>
        <v>0</v>
      </c>
      <c r="H147" s="65"/>
    </row>
    <row r="148" spans="1:8" hidden="1">
      <c r="A148" s="87"/>
      <c r="B148" s="59" t="s">
        <v>284</v>
      </c>
      <c r="C148" s="60" t="str">
        <f>IFERROR(VLOOKUP(B148,'[2]ПО КОРИСНИЦИМА'!$C$3:$J$11605,5,FALSE),"")</f>
        <v/>
      </c>
      <c r="D148" s="61"/>
      <c r="E148" s="62">
        <f t="shared" si="3"/>
        <v>0</v>
      </c>
      <c r="F148" s="63"/>
      <c r="G148" s="64">
        <f t="shared" si="0"/>
        <v>0</v>
      </c>
      <c r="H148" s="65"/>
    </row>
    <row r="149" spans="1:8" hidden="1">
      <c r="A149" s="87"/>
      <c r="B149" s="59" t="s">
        <v>285</v>
      </c>
      <c r="C149" s="60" t="str">
        <f>IFERROR(VLOOKUP(B149,'[2]ПО КОРИСНИЦИМА'!$C$3:$J$11605,5,FALSE),"")</f>
        <v/>
      </c>
      <c r="D149" s="61"/>
      <c r="E149" s="62">
        <f t="shared" si="3"/>
        <v>0</v>
      </c>
      <c r="F149" s="63"/>
      <c r="G149" s="64">
        <f t="shared" si="0"/>
        <v>0</v>
      </c>
      <c r="H149" s="65"/>
    </row>
    <row r="150" spans="1:8" hidden="1">
      <c r="A150" s="87"/>
      <c r="B150" s="59" t="s">
        <v>286</v>
      </c>
      <c r="C150" s="60" t="str">
        <f>IFERROR(VLOOKUP(B150,'[2]ПО КОРИСНИЦИМА'!$C$3:$J$11605,5,FALSE),"")</f>
        <v/>
      </c>
      <c r="D150" s="61"/>
      <c r="E150" s="62">
        <f t="shared" si="3"/>
        <v>0</v>
      </c>
      <c r="F150" s="63"/>
      <c r="G150" s="64">
        <f t="shared" si="0"/>
        <v>0</v>
      </c>
      <c r="H150" s="65"/>
    </row>
    <row r="151" spans="1:8" hidden="1">
      <c r="A151" s="87"/>
      <c r="B151" s="59" t="s">
        <v>287</v>
      </c>
      <c r="C151" s="60" t="str">
        <f>IFERROR(VLOOKUP(B151,'[2]ПО КОРИСНИЦИМА'!$C$3:$J$11605,5,FALSE),"")</f>
        <v/>
      </c>
      <c r="D151" s="61"/>
      <c r="E151" s="62">
        <f t="shared" si="3"/>
        <v>0</v>
      </c>
      <c r="F151" s="63"/>
      <c r="G151" s="64">
        <f t="shared" si="0"/>
        <v>0</v>
      </c>
      <c r="H151" s="65"/>
    </row>
    <row r="152" spans="1:8" hidden="1">
      <c r="A152" s="87"/>
      <c r="B152" s="59" t="s">
        <v>288</v>
      </c>
      <c r="C152" s="60" t="str">
        <f>IFERROR(VLOOKUP(B152,'[2]ПО КОРИСНИЦИМА'!$C$3:$J$11605,5,FALSE),"")</f>
        <v/>
      </c>
      <c r="D152" s="61"/>
      <c r="E152" s="62">
        <f t="shared" si="3"/>
        <v>0</v>
      </c>
      <c r="F152" s="63"/>
      <c r="G152" s="64">
        <f t="shared" si="0"/>
        <v>0</v>
      </c>
      <c r="H152" s="65"/>
    </row>
    <row r="153" spans="1:8" hidden="1">
      <c r="A153" s="89"/>
      <c r="B153" s="59" t="s">
        <v>289</v>
      </c>
      <c r="C153" s="60" t="str">
        <f>IFERROR(VLOOKUP(B153,'[2]ПО КОРИСНИЦИМА'!$C$3:$J$11605,5,FALSE),"")</f>
        <v/>
      </c>
      <c r="D153" s="61"/>
      <c r="E153" s="62">
        <f t="shared" si="3"/>
        <v>0</v>
      </c>
      <c r="F153" s="63"/>
      <c r="G153" s="64">
        <f t="shared" si="0"/>
        <v>0</v>
      </c>
      <c r="H153" s="76"/>
    </row>
    <row r="154" spans="1:8">
      <c r="A154" s="52" t="s">
        <v>109</v>
      </c>
      <c r="B154" s="53"/>
      <c r="C154" s="54" t="s">
        <v>290</v>
      </c>
      <c r="D154" s="55">
        <f>SUM(D155:D172)</f>
        <v>5750000</v>
      </c>
      <c r="E154" s="56">
        <f>IFERROR(D154/$D$614,"-")</f>
        <v>2.123001148266708E-2</v>
      </c>
      <c r="F154" s="57">
        <f>SUM(F155:F172)</f>
        <v>0</v>
      </c>
      <c r="G154" s="55">
        <f t="shared" si="0"/>
        <v>5750000</v>
      </c>
      <c r="H154" s="84"/>
    </row>
    <row r="155" spans="1:8">
      <c r="A155" s="126"/>
      <c r="B155" s="132" t="s">
        <v>110</v>
      </c>
      <c r="C155" s="133" t="s">
        <v>1214</v>
      </c>
      <c r="D155" s="128">
        <f>'расходи по кор.'!G619</f>
        <v>5750000</v>
      </c>
      <c r="E155" s="129">
        <f>IFERROR(D155/$D$614,"-")</f>
        <v>2.123001148266708E-2</v>
      </c>
      <c r="F155" s="130">
        <f>'расходи по кор.'!I619+'расходи по кор.'!H619</f>
        <v>0</v>
      </c>
      <c r="G155" s="128">
        <f t="shared" si="0"/>
        <v>5750000</v>
      </c>
      <c r="H155" s="134" t="s">
        <v>1114</v>
      </c>
    </row>
    <row r="156" spans="1:8" hidden="1">
      <c r="A156" s="120"/>
      <c r="B156" s="135" t="s">
        <v>136</v>
      </c>
      <c r="C156" s="121" t="s">
        <v>1215</v>
      </c>
      <c r="D156" s="122"/>
      <c r="E156" s="123">
        <f>IFERROR(D156/$D$614,"-")</f>
        <v>0</v>
      </c>
      <c r="F156" s="124">
        <f>'расходи по кор.'!I1223</f>
        <v>0</v>
      </c>
      <c r="G156" s="122">
        <f t="shared" si="0"/>
        <v>0</v>
      </c>
      <c r="H156" s="134" t="s">
        <v>1107</v>
      </c>
    </row>
    <row r="157" spans="1:8" hidden="1">
      <c r="A157" s="87"/>
      <c r="B157" s="90" t="s">
        <v>291</v>
      </c>
      <c r="C157" s="60" t="str">
        <f>IFERROR(VLOOKUP(B157,'[2]ПО КОРИСНИЦИМА'!$C$3:$J$11605,5,FALSE),"")</f>
        <v xml:space="preserve">Набавка стеоних јуница </v>
      </c>
      <c r="D157" s="61"/>
      <c r="E157" s="62">
        <f>IFERROR(D157/$D$614,"-")</f>
        <v>0</v>
      </c>
      <c r="F157" s="63"/>
      <c r="G157" s="64">
        <f t="shared" si="0"/>
        <v>0</v>
      </c>
      <c r="H157" s="65"/>
    </row>
    <row r="158" spans="1:8" hidden="1">
      <c r="A158" s="87"/>
      <c r="B158" s="90" t="s">
        <v>292</v>
      </c>
      <c r="C158" s="60" t="str">
        <f>IFERROR(VLOOKUP(B158,'[2]ПО КОРИСНИЦИМА'!$C$3:$J$11605,5,FALSE),"")</f>
        <v/>
      </c>
      <c r="D158" s="61"/>
      <c r="E158" s="62">
        <f t="shared" ref="E158:E192" si="4">IFERROR(D158/$D$614,"-")</f>
        <v>0</v>
      </c>
      <c r="F158" s="63"/>
      <c r="G158" s="64">
        <f t="shared" si="0"/>
        <v>0</v>
      </c>
      <c r="H158" s="65"/>
    </row>
    <row r="159" spans="1:8" hidden="1">
      <c r="A159" s="87"/>
      <c r="B159" s="90" t="s">
        <v>293</v>
      </c>
      <c r="C159" s="60" t="str">
        <f>IFERROR(VLOOKUP(B159,'[2]ПО КОРИСНИЦИМА'!$C$3:$J$11605,5,FALSE),"")</f>
        <v/>
      </c>
      <c r="D159" s="61"/>
      <c r="E159" s="62">
        <f t="shared" si="4"/>
        <v>0</v>
      </c>
      <c r="F159" s="63"/>
      <c r="G159" s="64">
        <f t="shared" si="0"/>
        <v>0</v>
      </c>
      <c r="H159" s="65"/>
    </row>
    <row r="160" spans="1:8" hidden="1">
      <c r="A160" s="87"/>
      <c r="B160" s="90" t="s">
        <v>294</v>
      </c>
      <c r="C160" s="60" t="str">
        <f>IFERROR(VLOOKUP(B160,'[2]ПО КОРИСНИЦИМА'!$C$3:$J$11605,5,FALSE),"")</f>
        <v/>
      </c>
      <c r="D160" s="61"/>
      <c r="E160" s="62">
        <f t="shared" si="4"/>
        <v>0</v>
      </c>
      <c r="F160" s="63"/>
      <c r="G160" s="64">
        <f t="shared" si="0"/>
        <v>0</v>
      </c>
      <c r="H160" s="65"/>
    </row>
    <row r="161" spans="1:8" hidden="1">
      <c r="A161" s="87"/>
      <c r="B161" s="90" t="s">
        <v>295</v>
      </c>
      <c r="C161" s="60" t="str">
        <f>IFERROR(VLOOKUP(B161,'[2]ПО КОРИСНИЦИМА'!$C$3:$J$11605,5,FALSE),"")</f>
        <v/>
      </c>
      <c r="D161" s="61"/>
      <c r="E161" s="62">
        <f t="shared" si="4"/>
        <v>0</v>
      </c>
      <c r="F161" s="63"/>
      <c r="G161" s="64">
        <f t="shared" si="0"/>
        <v>0</v>
      </c>
      <c r="H161" s="65"/>
    </row>
    <row r="162" spans="1:8" hidden="1">
      <c r="A162" s="87"/>
      <c r="B162" s="90" t="s">
        <v>296</v>
      </c>
      <c r="C162" s="60" t="str">
        <f>IFERROR(VLOOKUP(B162,'[2]ПО КОРИСНИЦИМА'!$C$3:$J$11605,5,FALSE),"")</f>
        <v/>
      </c>
      <c r="D162" s="61"/>
      <c r="E162" s="62">
        <f t="shared" si="4"/>
        <v>0</v>
      </c>
      <c r="F162" s="63"/>
      <c r="G162" s="64">
        <f t="shared" si="0"/>
        <v>0</v>
      </c>
      <c r="H162" s="65"/>
    </row>
    <row r="163" spans="1:8" hidden="1">
      <c r="A163" s="87"/>
      <c r="B163" s="90" t="s">
        <v>297</v>
      </c>
      <c r="C163" s="60" t="str">
        <f>IFERROR(VLOOKUP(B163,'[2]ПО КОРИСНИЦИМА'!$C$3:$J$11605,5,FALSE),"")</f>
        <v/>
      </c>
      <c r="D163" s="61"/>
      <c r="E163" s="62">
        <f t="shared" si="4"/>
        <v>0</v>
      </c>
      <c r="F163" s="63"/>
      <c r="G163" s="64">
        <f t="shared" si="0"/>
        <v>0</v>
      </c>
      <c r="H163" s="65"/>
    </row>
    <row r="164" spans="1:8" hidden="1">
      <c r="A164" s="87"/>
      <c r="B164" s="90" t="s">
        <v>298</v>
      </c>
      <c r="C164" s="60" t="str">
        <f>IFERROR(VLOOKUP(B164,'[2]ПО КОРИСНИЦИМА'!$C$3:$J$11605,5,FALSE),"")</f>
        <v/>
      </c>
      <c r="D164" s="61"/>
      <c r="E164" s="62">
        <f t="shared" si="4"/>
        <v>0</v>
      </c>
      <c r="F164" s="63"/>
      <c r="G164" s="64">
        <f t="shared" si="0"/>
        <v>0</v>
      </c>
      <c r="H164" s="65"/>
    </row>
    <row r="165" spans="1:8" hidden="1">
      <c r="A165" s="87"/>
      <c r="B165" s="90" t="s">
        <v>299</v>
      </c>
      <c r="C165" s="60" t="str">
        <f>IFERROR(VLOOKUP(B165,'[2]ПО КОРИСНИЦИМА'!$C$3:$J$11605,5,FALSE),"")</f>
        <v/>
      </c>
      <c r="D165" s="61"/>
      <c r="E165" s="62">
        <f t="shared" si="4"/>
        <v>0</v>
      </c>
      <c r="F165" s="63"/>
      <c r="G165" s="64">
        <f t="shared" si="0"/>
        <v>0</v>
      </c>
      <c r="H165" s="65"/>
    </row>
    <row r="166" spans="1:8" hidden="1">
      <c r="A166" s="87"/>
      <c r="B166" s="90" t="s">
        <v>300</v>
      </c>
      <c r="C166" s="60" t="str">
        <f>IFERROR(VLOOKUP(B166,'[2]ПО КОРИСНИЦИМА'!$C$3:$J$11605,5,FALSE),"")</f>
        <v/>
      </c>
      <c r="D166" s="61"/>
      <c r="E166" s="62">
        <f t="shared" si="4"/>
        <v>0</v>
      </c>
      <c r="F166" s="63"/>
      <c r="G166" s="64">
        <f t="shared" si="0"/>
        <v>0</v>
      </c>
      <c r="H166" s="65"/>
    </row>
    <row r="167" spans="1:8" hidden="1">
      <c r="A167" s="87"/>
      <c r="B167" s="90" t="s">
        <v>301</v>
      </c>
      <c r="C167" s="60" t="str">
        <f>IFERROR(VLOOKUP(B167,'[2]ПО КОРИСНИЦИМА'!$C$3:$J$11605,5,FALSE),"")</f>
        <v/>
      </c>
      <c r="D167" s="61"/>
      <c r="E167" s="62">
        <f t="shared" si="4"/>
        <v>0</v>
      </c>
      <c r="F167" s="63"/>
      <c r="G167" s="64">
        <f t="shared" si="0"/>
        <v>0</v>
      </c>
      <c r="H167" s="65"/>
    </row>
    <row r="168" spans="1:8" hidden="1">
      <c r="A168" s="87"/>
      <c r="B168" s="90" t="s">
        <v>302</v>
      </c>
      <c r="C168" s="60" t="str">
        <f>IFERROR(VLOOKUP(B168,'[2]ПО КОРИСНИЦИМА'!$C$3:$J$11605,5,FALSE),"")</f>
        <v/>
      </c>
      <c r="D168" s="61"/>
      <c r="E168" s="62">
        <f t="shared" si="4"/>
        <v>0</v>
      </c>
      <c r="F168" s="63"/>
      <c r="G168" s="64">
        <f t="shared" si="0"/>
        <v>0</v>
      </c>
      <c r="H168" s="65"/>
    </row>
    <row r="169" spans="1:8" hidden="1">
      <c r="A169" s="87"/>
      <c r="B169" s="90" t="s">
        <v>303</v>
      </c>
      <c r="C169" s="60" t="str">
        <f>IFERROR(VLOOKUP(B169,'[2]ПО КОРИСНИЦИМА'!$C$3:$J$11605,5,FALSE),"")</f>
        <v/>
      </c>
      <c r="D169" s="61"/>
      <c r="E169" s="62">
        <f t="shared" si="4"/>
        <v>0</v>
      </c>
      <c r="F169" s="63"/>
      <c r="G169" s="64">
        <f t="shared" si="0"/>
        <v>0</v>
      </c>
      <c r="H169" s="65"/>
    </row>
    <row r="170" spans="1:8" hidden="1">
      <c r="A170" s="87"/>
      <c r="B170" s="90" t="s">
        <v>304</v>
      </c>
      <c r="C170" s="60" t="str">
        <f>IFERROR(VLOOKUP(B170,'[2]ПО КОРИСНИЦИМА'!$C$3:$J$11605,5,FALSE),"")</f>
        <v/>
      </c>
      <c r="D170" s="61"/>
      <c r="E170" s="62">
        <f t="shared" si="4"/>
        <v>0</v>
      </c>
      <c r="F170" s="63"/>
      <c r="G170" s="64">
        <f t="shared" si="0"/>
        <v>0</v>
      </c>
      <c r="H170" s="65"/>
    </row>
    <row r="171" spans="1:8" hidden="1">
      <c r="A171" s="87"/>
      <c r="B171" s="90" t="s">
        <v>305</v>
      </c>
      <c r="C171" s="60" t="str">
        <f>IFERROR(VLOOKUP(B171,'[2]ПО КОРИСНИЦИМА'!$C$3:$J$11605,5,FALSE),"")</f>
        <v/>
      </c>
      <c r="D171" s="61"/>
      <c r="E171" s="62">
        <f t="shared" si="4"/>
        <v>0</v>
      </c>
      <c r="F171" s="63"/>
      <c r="G171" s="64">
        <f t="shared" si="0"/>
        <v>0</v>
      </c>
      <c r="H171" s="65"/>
    </row>
    <row r="172" spans="1:8" hidden="1">
      <c r="A172" s="89"/>
      <c r="B172" s="90" t="s">
        <v>306</v>
      </c>
      <c r="C172" s="60" t="str">
        <f>IFERROR(VLOOKUP(B172,'[2]ПО КОРИСНИЦИМА'!$C$3:$J$11605,5,FALSE),"")</f>
        <v/>
      </c>
      <c r="D172" s="61"/>
      <c r="E172" s="62">
        <f t="shared" si="4"/>
        <v>0</v>
      </c>
      <c r="F172" s="63"/>
      <c r="G172" s="64">
        <f t="shared" si="0"/>
        <v>0</v>
      </c>
      <c r="H172" s="76"/>
    </row>
    <row r="173" spans="1:8">
      <c r="A173" s="52" t="s">
        <v>1085</v>
      </c>
      <c r="B173" s="53"/>
      <c r="C173" s="54" t="s">
        <v>307</v>
      </c>
      <c r="D173" s="55">
        <f>SUM(D174:D192)</f>
        <v>5260000</v>
      </c>
      <c r="E173" s="56">
        <f t="shared" si="4"/>
        <v>1.9420845286752843E-2</v>
      </c>
      <c r="F173" s="57">
        <f>SUM(F174:F192)</f>
        <v>400000</v>
      </c>
      <c r="G173" s="55">
        <f t="shared" si="0"/>
        <v>5660000</v>
      </c>
      <c r="H173" s="84"/>
    </row>
    <row r="174" spans="1:8">
      <c r="A174" s="126"/>
      <c r="B174" s="136" t="s">
        <v>1086</v>
      </c>
      <c r="C174" s="127" t="s">
        <v>308</v>
      </c>
      <c r="D174" s="128">
        <f>'расходи по кор.'!G669</f>
        <v>1710000</v>
      </c>
      <c r="E174" s="129">
        <f t="shared" si="4"/>
        <v>6.3136208061496885E-3</v>
      </c>
      <c r="F174" s="130">
        <f>'расходи по кор.'!I669+'расходи по кор.'!H669</f>
        <v>0</v>
      </c>
      <c r="G174" s="128">
        <f t="shared" si="0"/>
        <v>1710000</v>
      </c>
      <c r="H174" s="134" t="s">
        <v>1108</v>
      </c>
    </row>
    <row r="175" spans="1:8" hidden="1">
      <c r="A175" s="120"/>
      <c r="B175" s="137" t="s">
        <v>309</v>
      </c>
      <c r="C175" s="131" t="s">
        <v>312</v>
      </c>
      <c r="D175" s="122"/>
      <c r="E175" s="123">
        <f t="shared" si="4"/>
        <v>0</v>
      </c>
      <c r="F175" s="124"/>
      <c r="G175" s="122">
        <f t="shared" si="0"/>
        <v>0</v>
      </c>
      <c r="H175" s="125"/>
    </row>
    <row r="176" spans="1:8">
      <c r="A176" s="120"/>
      <c r="B176" s="137" t="s">
        <v>311</v>
      </c>
      <c r="C176" s="131" t="s">
        <v>1175</v>
      </c>
      <c r="D176" s="122">
        <f>'расходи по кор.'!G445</f>
        <v>1500000</v>
      </c>
      <c r="E176" s="123">
        <f t="shared" si="4"/>
        <v>5.5382638650435861E-3</v>
      </c>
      <c r="F176" s="124">
        <f>'расходи по кор.'!H445+'расходи по кор.'!I445</f>
        <v>0</v>
      </c>
      <c r="G176" s="122">
        <f t="shared" si="0"/>
        <v>1500000</v>
      </c>
      <c r="H176" s="125" t="s">
        <v>1109</v>
      </c>
    </row>
    <row r="177" spans="1:8">
      <c r="A177" s="120"/>
      <c r="B177" s="137" t="s">
        <v>313</v>
      </c>
      <c r="C177" s="131" t="s">
        <v>1216</v>
      </c>
      <c r="D177" s="122">
        <f>'расходи по кор.'!G456</f>
        <v>1050000</v>
      </c>
      <c r="E177" s="123">
        <f t="shared" si="4"/>
        <v>3.8767847055305102E-3</v>
      </c>
      <c r="F177" s="124">
        <f>'расходи по кор.'!I458</f>
        <v>400000</v>
      </c>
      <c r="G177" s="122">
        <f t="shared" si="0"/>
        <v>1450000</v>
      </c>
      <c r="H177" s="125" t="s">
        <v>1109</v>
      </c>
    </row>
    <row r="178" spans="1:8">
      <c r="A178" s="59"/>
      <c r="B178" s="91" t="s">
        <v>1217</v>
      </c>
      <c r="C178" s="60" t="s">
        <v>310</v>
      </c>
      <c r="D178" s="61">
        <f>'расходи по кор.'!G471</f>
        <v>1000000</v>
      </c>
      <c r="E178" s="62">
        <f t="shared" si="4"/>
        <v>3.6921759100290575E-3</v>
      </c>
      <c r="F178" s="63">
        <f>'расходи по кор.'!I471</f>
        <v>0</v>
      </c>
      <c r="G178" s="64">
        <f t="shared" si="0"/>
        <v>1000000</v>
      </c>
      <c r="H178" s="65" t="s">
        <v>1442</v>
      </c>
    </row>
    <row r="179" spans="1:8" hidden="1">
      <c r="A179" s="59"/>
      <c r="B179" s="91" t="s">
        <v>1218</v>
      </c>
      <c r="C179" s="60" t="s">
        <v>1219</v>
      </c>
      <c r="D179" s="61"/>
      <c r="E179" s="62">
        <f t="shared" si="4"/>
        <v>0</v>
      </c>
      <c r="F179" s="63"/>
      <c r="G179" s="64">
        <f t="shared" si="0"/>
        <v>0</v>
      </c>
      <c r="H179" s="65"/>
    </row>
    <row r="180" spans="1:8" hidden="1">
      <c r="A180" s="59"/>
      <c r="B180" s="91" t="s">
        <v>314</v>
      </c>
      <c r="C180" s="60" t="str">
        <f>IFERROR(VLOOKUP(B180,'[2]ПО КОРИСНИЦИМА'!$C$3:$J$11605,5,FALSE),"")</f>
        <v/>
      </c>
      <c r="D180" s="61"/>
      <c r="E180" s="62">
        <f t="shared" si="4"/>
        <v>0</v>
      </c>
      <c r="F180" s="63"/>
      <c r="G180" s="64">
        <f t="shared" si="0"/>
        <v>0</v>
      </c>
      <c r="H180" s="65"/>
    </row>
    <row r="181" spans="1:8" hidden="1">
      <c r="A181" s="59"/>
      <c r="B181" s="91" t="s">
        <v>315</v>
      </c>
      <c r="C181" s="60" t="str">
        <f>IFERROR(VLOOKUP(B181,'[2]ПО КОРИСНИЦИМА'!$C$3:$J$11605,5,FALSE),"")</f>
        <v/>
      </c>
      <c r="D181" s="61"/>
      <c r="E181" s="62">
        <f t="shared" si="4"/>
        <v>0</v>
      </c>
      <c r="F181" s="63"/>
      <c r="G181" s="64">
        <f t="shared" si="0"/>
        <v>0</v>
      </c>
      <c r="H181" s="65"/>
    </row>
    <row r="182" spans="1:8" hidden="1">
      <c r="A182" s="59"/>
      <c r="B182" s="91" t="s">
        <v>316</v>
      </c>
      <c r="C182" s="60" t="str">
        <f>IFERROR(VLOOKUP(B182,'[2]ПО КОРИСНИЦИМА'!$C$3:$J$11605,5,FALSE),"")</f>
        <v/>
      </c>
      <c r="D182" s="61"/>
      <c r="E182" s="62">
        <f t="shared" si="4"/>
        <v>0</v>
      </c>
      <c r="F182" s="63"/>
      <c r="G182" s="64">
        <f t="shared" si="0"/>
        <v>0</v>
      </c>
      <c r="H182" s="65"/>
    </row>
    <row r="183" spans="1:8" hidden="1">
      <c r="A183" s="59"/>
      <c r="B183" s="91" t="s">
        <v>317</v>
      </c>
      <c r="C183" s="60" t="str">
        <f>IFERROR(VLOOKUP(B183,'[2]ПО КОРИСНИЦИМА'!$C$3:$J$11605,5,FALSE),"")</f>
        <v/>
      </c>
      <c r="D183" s="61"/>
      <c r="E183" s="62">
        <f t="shared" si="4"/>
        <v>0</v>
      </c>
      <c r="F183" s="63"/>
      <c r="G183" s="64">
        <f t="shared" si="0"/>
        <v>0</v>
      </c>
      <c r="H183" s="65"/>
    </row>
    <row r="184" spans="1:8" hidden="1">
      <c r="A184" s="59"/>
      <c r="B184" s="91" t="s">
        <v>318</v>
      </c>
      <c r="C184" s="60" t="str">
        <f>IFERROR(VLOOKUP(B184,'[2]ПО КОРИСНИЦИМА'!$C$3:$J$11605,5,FALSE),"")</f>
        <v/>
      </c>
      <c r="D184" s="61"/>
      <c r="E184" s="62">
        <f t="shared" si="4"/>
        <v>0</v>
      </c>
      <c r="F184" s="63"/>
      <c r="G184" s="64">
        <f t="shared" si="0"/>
        <v>0</v>
      </c>
      <c r="H184" s="65"/>
    </row>
    <row r="185" spans="1:8" hidden="1">
      <c r="A185" s="59"/>
      <c r="B185" s="91" t="s">
        <v>319</v>
      </c>
      <c r="C185" s="60" t="str">
        <f>IFERROR(VLOOKUP(B185,'[2]ПО КОРИСНИЦИМА'!$C$3:$J$11605,5,FALSE),"")</f>
        <v/>
      </c>
      <c r="D185" s="61"/>
      <c r="E185" s="62">
        <f t="shared" si="4"/>
        <v>0</v>
      </c>
      <c r="F185" s="63"/>
      <c r="G185" s="64">
        <f t="shared" si="0"/>
        <v>0</v>
      </c>
      <c r="H185" s="65"/>
    </row>
    <row r="186" spans="1:8" hidden="1">
      <c r="A186" s="59"/>
      <c r="B186" s="91" t="s">
        <v>320</v>
      </c>
      <c r="C186" s="60" t="str">
        <f>IFERROR(VLOOKUP(B186,'[2]ПО КОРИСНИЦИМА'!$C$3:$J$11605,5,FALSE),"")</f>
        <v/>
      </c>
      <c r="D186" s="61"/>
      <c r="E186" s="62">
        <f t="shared" si="4"/>
        <v>0</v>
      </c>
      <c r="F186" s="63"/>
      <c r="G186" s="64">
        <f t="shared" si="0"/>
        <v>0</v>
      </c>
      <c r="H186" s="65"/>
    </row>
    <row r="187" spans="1:8" hidden="1">
      <c r="A187" s="59"/>
      <c r="B187" s="91" t="s">
        <v>321</v>
      </c>
      <c r="C187" s="60" t="str">
        <f>IFERROR(VLOOKUP(B187,'[2]ПО КОРИСНИЦИМА'!$C$3:$J$11605,5,FALSE),"")</f>
        <v/>
      </c>
      <c r="D187" s="61"/>
      <c r="E187" s="62">
        <f t="shared" si="4"/>
        <v>0</v>
      </c>
      <c r="F187" s="63"/>
      <c r="G187" s="64">
        <f t="shared" si="0"/>
        <v>0</v>
      </c>
      <c r="H187" s="65"/>
    </row>
    <row r="188" spans="1:8" hidden="1">
      <c r="A188" s="59"/>
      <c r="B188" s="91" t="s">
        <v>322</v>
      </c>
      <c r="C188" s="60" t="str">
        <f>IFERROR(VLOOKUP(B188,'[2]ПО КОРИСНИЦИМА'!$C$3:$J$11605,5,FALSE),"")</f>
        <v/>
      </c>
      <c r="D188" s="61"/>
      <c r="E188" s="62">
        <f t="shared" si="4"/>
        <v>0</v>
      </c>
      <c r="F188" s="63"/>
      <c r="G188" s="64">
        <f t="shared" si="0"/>
        <v>0</v>
      </c>
      <c r="H188" s="65"/>
    </row>
    <row r="189" spans="1:8" hidden="1">
      <c r="A189" s="59"/>
      <c r="B189" s="91" t="s">
        <v>323</v>
      </c>
      <c r="C189" s="60" t="str">
        <f>IFERROR(VLOOKUP(B189,'[2]ПО КОРИСНИЦИМА'!$C$3:$J$11605,5,FALSE),"")</f>
        <v/>
      </c>
      <c r="D189" s="61"/>
      <c r="E189" s="62">
        <f t="shared" si="4"/>
        <v>0</v>
      </c>
      <c r="F189" s="63"/>
      <c r="G189" s="64">
        <f t="shared" si="0"/>
        <v>0</v>
      </c>
      <c r="H189" s="65"/>
    </row>
    <row r="190" spans="1:8" hidden="1">
      <c r="A190" s="59"/>
      <c r="B190" s="91" t="s">
        <v>324</v>
      </c>
      <c r="C190" s="60" t="str">
        <f>IFERROR(VLOOKUP(B190,'[2]ПО КОРИСНИЦИМА'!$C$3:$J$11605,5,FALSE),"")</f>
        <v/>
      </c>
      <c r="D190" s="61"/>
      <c r="E190" s="62">
        <f t="shared" si="4"/>
        <v>0</v>
      </c>
      <c r="F190" s="63"/>
      <c r="G190" s="64">
        <f t="shared" si="0"/>
        <v>0</v>
      </c>
      <c r="H190" s="65"/>
    </row>
    <row r="191" spans="1:8" hidden="1">
      <c r="A191" s="59"/>
      <c r="B191" s="91" t="s">
        <v>325</v>
      </c>
      <c r="C191" s="60" t="str">
        <f>IFERROR(VLOOKUP(B191,'[2]ПО КОРИСНИЦИМА'!$C$3:$J$11605,5,FALSE),"")</f>
        <v/>
      </c>
      <c r="D191" s="61"/>
      <c r="E191" s="62">
        <f t="shared" si="4"/>
        <v>0</v>
      </c>
      <c r="F191" s="63"/>
      <c r="G191" s="64">
        <f t="shared" si="0"/>
        <v>0</v>
      </c>
      <c r="H191" s="65"/>
    </row>
    <row r="192" spans="1:8" hidden="1">
      <c r="A192" s="89"/>
      <c r="B192" s="91" t="s">
        <v>326</v>
      </c>
      <c r="C192" s="60" t="str">
        <f>IFERROR(VLOOKUP(B192,'[2]ПО КОРИСНИЦИМА'!$C$3:$J$11605,5,FALSE),"")</f>
        <v/>
      </c>
      <c r="D192" s="61"/>
      <c r="E192" s="62">
        <f t="shared" si="4"/>
        <v>0</v>
      </c>
      <c r="F192" s="63"/>
      <c r="G192" s="64">
        <f t="shared" ref="G192:G257" si="5">D192+F192</f>
        <v>0</v>
      </c>
      <c r="H192" s="76"/>
    </row>
    <row r="193" spans="1:8">
      <c r="A193" s="52" t="s">
        <v>327</v>
      </c>
      <c r="B193" s="53"/>
      <c r="C193" s="54" t="s">
        <v>1220</v>
      </c>
      <c r="D193" s="55">
        <f>SUM(D194:D247)</f>
        <v>34299000</v>
      </c>
      <c r="E193" s="56">
        <f t="shared" ref="E193:E198" si="6">IFERROR(D193/$D$614,"-")</f>
        <v>0.12663794153808663</v>
      </c>
      <c r="F193" s="57">
        <f>SUM(F194:F247)</f>
        <v>17404000</v>
      </c>
      <c r="G193" s="92">
        <f t="shared" si="5"/>
        <v>51703000</v>
      </c>
      <c r="H193" s="84"/>
    </row>
    <row r="194" spans="1:8" hidden="1">
      <c r="A194" s="77"/>
      <c r="B194" s="85" t="s">
        <v>329</v>
      </c>
      <c r="C194" s="86" t="s">
        <v>1221</v>
      </c>
      <c r="D194" s="79">
        <f>'расходи по кор.'!G550</f>
        <v>0</v>
      </c>
      <c r="E194" s="80">
        <f t="shared" si="6"/>
        <v>0</v>
      </c>
      <c r="F194" s="130"/>
      <c r="G194" s="79">
        <f t="shared" si="5"/>
        <v>0</v>
      </c>
      <c r="H194" s="125" t="s">
        <v>1415</v>
      </c>
    </row>
    <row r="195" spans="1:8">
      <c r="A195" s="120"/>
      <c r="B195" s="138" t="s">
        <v>330</v>
      </c>
      <c r="C195" s="139" t="s">
        <v>1191</v>
      </c>
      <c r="D195" s="122">
        <f>'расходи по кор.'!G540</f>
        <v>34299000</v>
      </c>
      <c r="E195" s="123">
        <f t="shared" si="6"/>
        <v>0.12663794153808663</v>
      </c>
      <c r="F195" s="124">
        <f>'расходи по кор.'!I540+'расходи по кор.'!H540</f>
        <v>850000</v>
      </c>
      <c r="G195" s="122">
        <f t="shared" si="5"/>
        <v>35149000</v>
      </c>
      <c r="H195" s="125" t="s">
        <v>1114</v>
      </c>
    </row>
    <row r="196" spans="1:8" hidden="1">
      <c r="A196" s="120"/>
      <c r="B196" s="138" t="s">
        <v>1222</v>
      </c>
      <c r="C196" s="139" t="s">
        <v>1223</v>
      </c>
      <c r="D196" s="122">
        <f>'расходи по кор.'!G998</f>
        <v>0</v>
      </c>
      <c r="E196" s="123">
        <f t="shared" si="6"/>
        <v>0</v>
      </c>
      <c r="F196" s="124">
        <f>'расходи по кор.'!I998</f>
        <v>0</v>
      </c>
      <c r="G196" s="122">
        <f t="shared" si="5"/>
        <v>0</v>
      </c>
      <c r="H196" s="125"/>
    </row>
    <row r="197" spans="1:8" hidden="1">
      <c r="A197" s="120"/>
      <c r="B197" s="138" t="s">
        <v>1224</v>
      </c>
      <c r="C197" s="139" t="s">
        <v>1225</v>
      </c>
      <c r="D197" s="122">
        <f>'расходи по кор.'!G999</f>
        <v>0</v>
      </c>
      <c r="E197" s="123">
        <f t="shared" si="6"/>
        <v>0</v>
      </c>
      <c r="F197" s="124">
        <f>'расходи по кор.'!I999</f>
        <v>0</v>
      </c>
      <c r="G197" s="122">
        <f t="shared" si="5"/>
        <v>0</v>
      </c>
      <c r="H197" s="125"/>
    </row>
    <row r="198" spans="1:8" ht="22.5" customHeight="1">
      <c r="A198" s="87"/>
      <c r="B198" s="87" t="s">
        <v>331</v>
      </c>
      <c r="C198" s="322" t="s">
        <v>1475</v>
      </c>
      <c r="D198" s="61"/>
      <c r="E198" s="62">
        <f t="shared" si="6"/>
        <v>0</v>
      </c>
      <c r="F198" s="63">
        <f>'расходи по кор.'!I544</f>
        <v>5811000</v>
      </c>
      <c r="G198" s="64">
        <f t="shared" si="5"/>
        <v>5811000</v>
      </c>
      <c r="H198" s="65" t="s">
        <v>1114</v>
      </c>
    </row>
    <row r="199" spans="1:8" ht="21.75" customHeight="1">
      <c r="A199" s="87"/>
      <c r="B199" s="87" t="s">
        <v>332</v>
      </c>
      <c r="C199" s="390" t="s">
        <v>1508</v>
      </c>
      <c r="D199" s="61"/>
      <c r="E199" s="62">
        <f t="shared" ref="E199:E247" si="7">IFERROR(D199/$D$614,"-")</f>
        <v>0</v>
      </c>
      <c r="F199" s="143">
        <f>'расходи по кор.'!I563</f>
        <v>10743000</v>
      </c>
      <c r="G199" s="64">
        <f t="shared" si="5"/>
        <v>10743000</v>
      </c>
      <c r="H199" s="65" t="s">
        <v>1114</v>
      </c>
    </row>
    <row r="200" spans="1:8" hidden="1">
      <c r="A200" s="87"/>
      <c r="B200" s="87" t="s">
        <v>333</v>
      </c>
      <c r="C200" s="60">
        <f>IFERROR(VLOOKUP(B200,'[2]ПО КОРИСНИЦИМА'!$C$3:$J$11605,5,FALSE),"")</f>
        <v>0</v>
      </c>
      <c r="D200" s="61"/>
      <c r="E200" s="62">
        <f t="shared" si="7"/>
        <v>0</v>
      </c>
      <c r="F200" s="63"/>
      <c r="G200" s="64">
        <f t="shared" si="5"/>
        <v>0</v>
      </c>
      <c r="H200" s="65" t="s">
        <v>1114</v>
      </c>
    </row>
    <row r="201" spans="1:8" hidden="1">
      <c r="A201" s="87"/>
      <c r="B201" s="87" t="s">
        <v>334</v>
      </c>
      <c r="C201" s="60" t="str">
        <f>IFERROR(VLOOKUP(B201,'[2]ПО КОРИСНИЦИМА'!$C$3:$J$11605,5,FALSE),"")</f>
        <v/>
      </c>
      <c r="D201" s="61"/>
      <c r="E201" s="62">
        <f t="shared" si="7"/>
        <v>0</v>
      </c>
      <c r="F201" s="63"/>
      <c r="G201" s="64">
        <f t="shared" si="5"/>
        <v>0</v>
      </c>
      <c r="H201" s="65" t="s">
        <v>1114</v>
      </c>
    </row>
    <row r="202" spans="1:8" hidden="1">
      <c r="A202" s="87"/>
      <c r="B202" s="87" t="s">
        <v>335</v>
      </c>
      <c r="C202" s="60" t="str">
        <f>IFERROR(VLOOKUP(B202,'[2]ПО КОРИСНИЦИМА'!$C$3:$J$11605,5,FALSE),"")</f>
        <v/>
      </c>
      <c r="D202" s="61"/>
      <c r="E202" s="62">
        <f t="shared" si="7"/>
        <v>0</v>
      </c>
      <c r="F202" s="63"/>
      <c r="G202" s="64">
        <f t="shared" si="5"/>
        <v>0</v>
      </c>
      <c r="H202" s="65" t="s">
        <v>1114</v>
      </c>
    </row>
    <row r="203" spans="1:8" hidden="1">
      <c r="A203" s="87"/>
      <c r="B203" s="87" t="s">
        <v>336</v>
      </c>
      <c r="C203" s="60" t="str">
        <f>IFERROR(VLOOKUP(B203,'[2]ПО КОРИСНИЦИМА'!$C$3:$J$11605,5,FALSE),"")</f>
        <v/>
      </c>
      <c r="D203" s="61"/>
      <c r="E203" s="62">
        <f t="shared" si="7"/>
        <v>0</v>
      </c>
      <c r="F203" s="63"/>
      <c r="G203" s="64">
        <f t="shared" si="5"/>
        <v>0</v>
      </c>
      <c r="H203" s="65" t="s">
        <v>1114</v>
      </c>
    </row>
    <row r="204" spans="1:8" hidden="1">
      <c r="A204" s="87"/>
      <c r="B204" s="87" t="s">
        <v>337</v>
      </c>
      <c r="C204" s="60" t="str">
        <f>IFERROR(VLOOKUP(B204,'[2]ПО КОРИСНИЦИМА'!$C$3:$J$11605,5,FALSE),"")</f>
        <v/>
      </c>
      <c r="D204" s="61"/>
      <c r="E204" s="62">
        <f t="shared" si="7"/>
        <v>0</v>
      </c>
      <c r="F204" s="63"/>
      <c r="G204" s="64">
        <f t="shared" si="5"/>
        <v>0</v>
      </c>
      <c r="H204" s="65" t="s">
        <v>1114</v>
      </c>
    </row>
    <row r="205" spans="1:8" hidden="1">
      <c r="A205" s="87"/>
      <c r="B205" s="87" t="s">
        <v>338</v>
      </c>
      <c r="C205" s="60" t="str">
        <f>IFERROR(VLOOKUP(B205,'[2]ПО КОРИСНИЦИМА'!$C$3:$J$11605,5,FALSE),"")</f>
        <v/>
      </c>
      <c r="D205" s="61"/>
      <c r="E205" s="62">
        <f t="shared" si="7"/>
        <v>0</v>
      </c>
      <c r="F205" s="63"/>
      <c r="G205" s="64">
        <f t="shared" si="5"/>
        <v>0</v>
      </c>
      <c r="H205" s="65" t="s">
        <v>1114</v>
      </c>
    </row>
    <row r="206" spans="1:8" hidden="1">
      <c r="A206" s="87"/>
      <c r="B206" s="87" t="s">
        <v>339</v>
      </c>
      <c r="C206" s="60" t="str">
        <f>IFERROR(VLOOKUP(B206,'[2]ПО КОРИСНИЦИМА'!$C$3:$J$11605,5,FALSE),"")</f>
        <v/>
      </c>
      <c r="D206" s="61"/>
      <c r="E206" s="62">
        <f t="shared" si="7"/>
        <v>0</v>
      </c>
      <c r="F206" s="63"/>
      <c r="G206" s="64">
        <f t="shared" si="5"/>
        <v>0</v>
      </c>
      <c r="H206" s="65" t="s">
        <v>1114</v>
      </c>
    </row>
    <row r="207" spans="1:8" hidden="1">
      <c r="A207" s="87"/>
      <c r="B207" s="87" t="s">
        <v>340</v>
      </c>
      <c r="C207" s="60" t="str">
        <f>IFERROR(VLOOKUP(B207,'[2]ПО КОРИСНИЦИМА'!$C$3:$J$11605,5,FALSE),"")</f>
        <v/>
      </c>
      <c r="D207" s="61"/>
      <c r="E207" s="62">
        <f t="shared" si="7"/>
        <v>0</v>
      </c>
      <c r="F207" s="63"/>
      <c r="G207" s="64">
        <f t="shared" si="5"/>
        <v>0</v>
      </c>
      <c r="H207" s="65" t="s">
        <v>1114</v>
      </c>
    </row>
    <row r="208" spans="1:8" hidden="1">
      <c r="A208" s="87"/>
      <c r="B208" s="87" t="s">
        <v>341</v>
      </c>
      <c r="C208" s="60" t="str">
        <f>IFERROR(VLOOKUP(B208,'[2]ПО КОРИСНИЦИМА'!$C$3:$J$11605,5,FALSE),"")</f>
        <v/>
      </c>
      <c r="D208" s="61"/>
      <c r="E208" s="62">
        <f t="shared" si="7"/>
        <v>0</v>
      </c>
      <c r="F208" s="63"/>
      <c r="G208" s="64">
        <f t="shared" si="5"/>
        <v>0</v>
      </c>
      <c r="H208" s="65" t="s">
        <v>1114</v>
      </c>
    </row>
    <row r="209" spans="1:8" hidden="1">
      <c r="A209" s="87"/>
      <c r="B209" s="87" t="s">
        <v>342</v>
      </c>
      <c r="C209" s="60" t="str">
        <f>IFERROR(VLOOKUP(B209,'[2]ПО КОРИСНИЦИМА'!$C$3:$J$11605,5,FALSE),"")</f>
        <v/>
      </c>
      <c r="D209" s="61"/>
      <c r="E209" s="62">
        <f t="shared" si="7"/>
        <v>0</v>
      </c>
      <c r="F209" s="63"/>
      <c r="G209" s="64">
        <f t="shared" si="5"/>
        <v>0</v>
      </c>
      <c r="H209" s="65" t="s">
        <v>1114</v>
      </c>
    </row>
    <row r="210" spans="1:8" hidden="1">
      <c r="A210" s="87"/>
      <c r="B210" s="87" t="s">
        <v>343</v>
      </c>
      <c r="C210" s="60" t="str">
        <f>IFERROR(VLOOKUP(B210,'[2]ПО КОРИСНИЦИМА'!$C$3:$J$11605,5,FALSE),"")</f>
        <v/>
      </c>
      <c r="D210" s="61"/>
      <c r="E210" s="62">
        <f t="shared" si="7"/>
        <v>0</v>
      </c>
      <c r="F210" s="63"/>
      <c r="G210" s="64">
        <f t="shared" si="5"/>
        <v>0</v>
      </c>
      <c r="H210" s="65" t="s">
        <v>1114</v>
      </c>
    </row>
    <row r="211" spans="1:8" hidden="1">
      <c r="A211" s="87"/>
      <c r="B211" s="87" t="s">
        <v>344</v>
      </c>
      <c r="C211" s="60" t="str">
        <f>IFERROR(VLOOKUP(B211,'[2]ПО КОРИСНИЦИМА'!$C$3:$J$11605,5,FALSE),"")</f>
        <v/>
      </c>
      <c r="D211" s="61"/>
      <c r="E211" s="62">
        <f t="shared" si="7"/>
        <v>0</v>
      </c>
      <c r="F211" s="63"/>
      <c r="G211" s="64">
        <f t="shared" si="5"/>
        <v>0</v>
      </c>
      <c r="H211" s="65" t="s">
        <v>1114</v>
      </c>
    </row>
    <row r="212" spans="1:8" hidden="1">
      <c r="A212" s="87"/>
      <c r="B212" s="87" t="s">
        <v>345</v>
      </c>
      <c r="C212" s="60" t="str">
        <f>IFERROR(VLOOKUP(B212,'[2]ПО КОРИСНИЦИМА'!$C$3:$J$11605,5,FALSE),"")</f>
        <v/>
      </c>
      <c r="D212" s="61"/>
      <c r="E212" s="62">
        <f t="shared" si="7"/>
        <v>0</v>
      </c>
      <c r="F212" s="63"/>
      <c r="G212" s="64">
        <f t="shared" si="5"/>
        <v>0</v>
      </c>
      <c r="H212" s="65" t="s">
        <v>1114</v>
      </c>
    </row>
    <row r="213" spans="1:8" hidden="1">
      <c r="A213" s="87"/>
      <c r="B213" s="87" t="s">
        <v>346</v>
      </c>
      <c r="C213" s="60" t="str">
        <f>IFERROR(VLOOKUP(B213,'[2]ПО КОРИСНИЦИМА'!$C$3:$J$11605,5,FALSE),"")</f>
        <v/>
      </c>
      <c r="D213" s="61"/>
      <c r="E213" s="62">
        <f t="shared" si="7"/>
        <v>0</v>
      </c>
      <c r="F213" s="63"/>
      <c r="G213" s="64">
        <f t="shared" si="5"/>
        <v>0</v>
      </c>
      <c r="H213" s="65" t="s">
        <v>1114</v>
      </c>
    </row>
    <row r="214" spans="1:8" hidden="1">
      <c r="A214" s="87"/>
      <c r="B214" s="87" t="s">
        <v>347</v>
      </c>
      <c r="C214" s="60" t="str">
        <f>IFERROR(VLOOKUP(B214,'[2]ПО КОРИСНИЦИМА'!$C$3:$J$11605,5,FALSE),"")</f>
        <v/>
      </c>
      <c r="D214" s="61"/>
      <c r="E214" s="62">
        <f t="shared" si="7"/>
        <v>0</v>
      </c>
      <c r="F214" s="63"/>
      <c r="G214" s="64">
        <f t="shared" si="5"/>
        <v>0</v>
      </c>
      <c r="H214" s="65" t="s">
        <v>1114</v>
      </c>
    </row>
    <row r="215" spans="1:8" hidden="1">
      <c r="A215" s="87"/>
      <c r="B215" s="87" t="s">
        <v>348</v>
      </c>
      <c r="C215" s="60" t="str">
        <f>IFERROR(VLOOKUP(B215,'[2]ПО КОРИСНИЦИМА'!$C$3:$J$11605,5,FALSE),"")</f>
        <v/>
      </c>
      <c r="D215" s="61"/>
      <c r="E215" s="62">
        <f t="shared" si="7"/>
        <v>0</v>
      </c>
      <c r="F215" s="63"/>
      <c r="G215" s="64">
        <f t="shared" si="5"/>
        <v>0</v>
      </c>
      <c r="H215" s="65" t="s">
        <v>1114</v>
      </c>
    </row>
    <row r="216" spans="1:8" hidden="1">
      <c r="A216" s="87"/>
      <c r="B216" s="87" t="s">
        <v>349</v>
      </c>
      <c r="C216" s="60" t="str">
        <f>IFERROR(VLOOKUP(B216,'[2]ПО КОРИСНИЦИМА'!$C$3:$J$11605,5,FALSE),"")</f>
        <v/>
      </c>
      <c r="D216" s="61"/>
      <c r="E216" s="62">
        <f t="shared" si="7"/>
        <v>0</v>
      </c>
      <c r="F216" s="63"/>
      <c r="G216" s="64">
        <f t="shared" si="5"/>
        <v>0</v>
      </c>
      <c r="H216" s="65" t="s">
        <v>1114</v>
      </c>
    </row>
    <row r="217" spans="1:8" hidden="1">
      <c r="A217" s="87"/>
      <c r="B217" s="87" t="s">
        <v>350</v>
      </c>
      <c r="C217" s="60" t="str">
        <f>IFERROR(VLOOKUP(B217,'[2]ПО КОРИСНИЦИМА'!$C$3:$J$11605,5,FALSE),"")</f>
        <v/>
      </c>
      <c r="D217" s="61"/>
      <c r="E217" s="62">
        <f t="shared" si="7"/>
        <v>0</v>
      </c>
      <c r="F217" s="63"/>
      <c r="G217" s="64">
        <f t="shared" si="5"/>
        <v>0</v>
      </c>
      <c r="H217" s="65" t="s">
        <v>1114</v>
      </c>
    </row>
    <row r="218" spans="1:8" hidden="1">
      <c r="A218" s="87"/>
      <c r="B218" s="87" t="s">
        <v>351</v>
      </c>
      <c r="C218" s="60" t="str">
        <f>IFERROR(VLOOKUP(B218,'[2]ПО КОРИСНИЦИМА'!$C$3:$J$11605,5,FALSE),"")</f>
        <v/>
      </c>
      <c r="D218" s="61"/>
      <c r="E218" s="62">
        <f t="shared" si="7"/>
        <v>0</v>
      </c>
      <c r="F218" s="63"/>
      <c r="G218" s="64">
        <f t="shared" si="5"/>
        <v>0</v>
      </c>
      <c r="H218" s="65" t="s">
        <v>1114</v>
      </c>
    </row>
    <row r="219" spans="1:8" hidden="1">
      <c r="A219" s="87"/>
      <c r="B219" s="87" t="s">
        <v>352</v>
      </c>
      <c r="C219" s="60" t="str">
        <f>IFERROR(VLOOKUP(B219,'[2]ПО КОРИСНИЦИМА'!$C$3:$J$11605,5,FALSE),"")</f>
        <v/>
      </c>
      <c r="D219" s="61"/>
      <c r="E219" s="62">
        <f t="shared" si="7"/>
        <v>0</v>
      </c>
      <c r="F219" s="63"/>
      <c r="G219" s="64">
        <f t="shared" si="5"/>
        <v>0</v>
      </c>
      <c r="H219" s="65" t="s">
        <v>1114</v>
      </c>
    </row>
    <row r="220" spans="1:8" hidden="1">
      <c r="A220" s="87"/>
      <c r="B220" s="87" t="s">
        <v>353</v>
      </c>
      <c r="C220" s="60" t="str">
        <f>IFERROR(VLOOKUP(B220,'[2]ПО КОРИСНИЦИМА'!$C$3:$J$11605,5,FALSE),"")</f>
        <v/>
      </c>
      <c r="D220" s="61"/>
      <c r="E220" s="62">
        <f t="shared" si="7"/>
        <v>0</v>
      </c>
      <c r="F220" s="63"/>
      <c r="G220" s="64">
        <f t="shared" si="5"/>
        <v>0</v>
      </c>
      <c r="H220" s="65" t="s">
        <v>1114</v>
      </c>
    </row>
    <row r="221" spans="1:8" hidden="1">
      <c r="A221" s="87"/>
      <c r="B221" s="87" t="s">
        <v>354</v>
      </c>
      <c r="C221" s="60" t="str">
        <f>IFERROR(VLOOKUP(B221,'[2]ПО КОРИСНИЦИМА'!$C$3:$J$11605,5,FALSE),"")</f>
        <v/>
      </c>
      <c r="D221" s="61"/>
      <c r="E221" s="62">
        <f t="shared" si="7"/>
        <v>0</v>
      </c>
      <c r="F221" s="63"/>
      <c r="G221" s="64">
        <f t="shared" si="5"/>
        <v>0</v>
      </c>
      <c r="H221" s="65" t="s">
        <v>1114</v>
      </c>
    </row>
    <row r="222" spans="1:8" hidden="1">
      <c r="A222" s="87"/>
      <c r="B222" s="87" t="s">
        <v>355</v>
      </c>
      <c r="C222" s="60" t="str">
        <f>IFERROR(VLOOKUP(B222,'[2]ПО КОРИСНИЦИМА'!$C$3:$J$11605,5,FALSE),"")</f>
        <v/>
      </c>
      <c r="D222" s="61"/>
      <c r="E222" s="62">
        <f t="shared" si="7"/>
        <v>0</v>
      </c>
      <c r="F222" s="63"/>
      <c r="G222" s="64">
        <f t="shared" si="5"/>
        <v>0</v>
      </c>
      <c r="H222" s="65" t="s">
        <v>1114</v>
      </c>
    </row>
    <row r="223" spans="1:8" hidden="1">
      <c r="A223" s="87"/>
      <c r="B223" s="87" t="s">
        <v>356</v>
      </c>
      <c r="C223" s="60" t="str">
        <f>IFERROR(VLOOKUP(B223,'[2]ПО КОРИСНИЦИМА'!$C$3:$J$11605,5,FALSE),"")</f>
        <v/>
      </c>
      <c r="D223" s="61"/>
      <c r="E223" s="62">
        <f t="shared" si="7"/>
        <v>0</v>
      </c>
      <c r="F223" s="63"/>
      <c r="G223" s="64">
        <f t="shared" si="5"/>
        <v>0</v>
      </c>
      <c r="H223" s="65" t="s">
        <v>1114</v>
      </c>
    </row>
    <row r="224" spans="1:8" hidden="1">
      <c r="A224" s="87"/>
      <c r="B224" s="87" t="s">
        <v>357</v>
      </c>
      <c r="C224" s="60" t="str">
        <f>IFERROR(VLOOKUP(B224,'[2]ПО КОРИСНИЦИМА'!$C$3:$J$11605,5,FALSE),"")</f>
        <v/>
      </c>
      <c r="D224" s="61"/>
      <c r="E224" s="62">
        <f t="shared" si="7"/>
        <v>0</v>
      </c>
      <c r="F224" s="63"/>
      <c r="G224" s="64">
        <f t="shared" si="5"/>
        <v>0</v>
      </c>
      <c r="H224" s="65" t="s">
        <v>1114</v>
      </c>
    </row>
    <row r="225" spans="1:8" hidden="1">
      <c r="A225" s="87"/>
      <c r="B225" s="87" t="s">
        <v>358</v>
      </c>
      <c r="C225" s="60" t="str">
        <f>IFERROR(VLOOKUP(B225,'[2]ПО КОРИСНИЦИМА'!$C$3:$J$11605,5,FALSE),"")</f>
        <v/>
      </c>
      <c r="D225" s="61"/>
      <c r="E225" s="62">
        <f t="shared" si="7"/>
        <v>0</v>
      </c>
      <c r="F225" s="63"/>
      <c r="G225" s="64">
        <f t="shared" si="5"/>
        <v>0</v>
      </c>
      <c r="H225" s="65" t="s">
        <v>1114</v>
      </c>
    </row>
    <row r="226" spans="1:8" hidden="1">
      <c r="A226" s="87"/>
      <c r="B226" s="87" t="s">
        <v>359</v>
      </c>
      <c r="C226" s="60" t="str">
        <f>IFERROR(VLOOKUP(B226,'[2]ПО КОРИСНИЦИМА'!$C$3:$J$11605,5,FALSE),"")</f>
        <v/>
      </c>
      <c r="D226" s="61"/>
      <c r="E226" s="62">
        <f t="shared" si="7"/>
        <v>0</v>
      </c>
      <c r="F226" s="63"/>
      <c r="G226" s="64">
        <f t="shared" si="5"/>
        <v>0</v>
      </c>
      <c r="H226" s="65" t="s">
        <v>1114</v>
      </c>
    </row>
    <row r="227" spans="1:8" hidden="1">
      <c r="A227" s="87"/>
      <c r="B227" s="87" t="s">
        <v>360</v>
      </c>
      <c r="C227" s="60" t="str">
        <f>IFERROR(VLOOKUP(B227,'[2]ПО КОРИСНИЦИМА'!$C$3:$J$11605,5,FALSE),"")</f>
        <v/>
      </c>
      <c r="D227" s="61"/>
      <c r="E227" s="62">
        <f t="shared" si="7"/>
        <v>0</v>
      </c>
      <c r="F227" s="63"/>
      <c r="G227" s="64">
        <f t="shared" si="5"/>
        <v>0</v>
      </c>
      <c r="H227" s="65" t="s">
        <v>1114</v>
      </c>
    </row>
    <row r="228" spans="1:8" hidden="1">
      <c r="A228" s="87"/>
      <c r="B228" s="87" t="s">
        <v>361</v>
      </c>
      <c r="C228" s="60" t="str">
        <f>IFERROR(VLOOKUP(B228,'[2]ПО КОРИСНИЦИМА'!$C$3:$J$11605,5,FALSE),"")</f>
        <v/>
      </c>
      <c r="D228" s="61"/>
      <c r="E228" s="62">
        <f t="shared" si="7"/>
        <v>0</v>
      </c>
      <c r="F228" s="63"/>
      <c r="G228" s="64">
        <f t="shared" si="5"/>
        <v>0</v>
      </c>
      <c r="H228" s="65" t="s">
        <v>1114</v>
      </c>
    </row>
    <row r="229" spans="1:8" hidden="1">
      <c r="A229" s="87"/>
      <c r="B229" s="87" t="s">
        <v>362</v>
      </c>
      <c r="C229" s="60" t="str">
        <f>IFERROR(VLOOKUP(B229,'[2]ПО КОРИСНИЦИМА'!$C$3:$J$11605,5,FALSE),"")</f>
        <v/>
      </c>
      <c r="D229" s="61"/>
      <c r="E229" s="62">
        <f t="shared" si="7"/>
        <v>0</v>
      </c>
      <c r="F229" s="63"/>
      <c r="G229" s="64">
        <f t="shared" si="5"/>
        <v>0</v>
      </c>
      <c r="H229" s="65" t="s">
        <v>1114</v>
      </c>
    </row>
    <row r="230" spans="1:8" hidden="1">
      <c r="A230" s="87"/>
      <c r="B230" s="87" t="s">
        <v>363</v>
      </c>
      <c r="C230" s="60" t="str">
        <f>IFERROR(VLOOKUP(B230,'[2]ПО КОРИСНИЦИМА'!$C$3:$J$11605,5,FALSE),"")</f>
        <v/>
      </c>
      <c r="D230" s="61"/>
      <c r="E230" s="62">
        <f t="shared" si="7"/>
        <v>0</v>
      </c>
      <c r="F230" s="63"/>
      <c r="G230" s="64">
        <f t="shared" si="5"/>
        <v>0</v>
      </c>
      <c r="H230" s="65" t="s">
        <v>1114</v>
      </c>
    </row>
    <row r="231" spans="1:8" hidden="1">
      <c r="A231" s="87"/>
      <c r="B231" s="87" t="s">
        <v>364</v>
      </c>
      <c r="C231" s="60" t="str">
        <f>IFERROR(VLOOKUP(B231,'[2]ПО КОРИСНИЦИМА'!$C$3:$J$11605,5,FALSE),"")</f>
        <v/>
      </c>
      <c r="D231" s="61"/>
      <c r="E231" s="62">
        <f t="shared" si="7"/>
        <v>0</v>
      </c>
      <c r="F231" s="63"/>
      <c r="G231" s="64">
        <f t="shared" si="5"/>
        <v>0</v>
      </c>
      <c r="H231" s="65" t="s">
        <v>1114</v>
      </c>
    </row>
    <row r="232" spans="1:8" hidden="1">
      <c r="A232" s="87"/>
      <c r="B232" s="87" t="s">
        <v>365</v>
      </c>
      <c r="C232" s="60" t="str">
        <f>IFERROR(VLOOKUP(B232,'[2]ПО КОРИСНИЦИМА'!$C$3:$J$11605,5,FALSE),"")</f>
        <v/>
      </c>
      <c r="D232" s="61"/>
      <c r="E232" s="62">
        <f t="shared" si="7"/>
        <v>0</v>
      </c>
      <c r="F232" s="63"/>
      <c r="G232" s="64">
        <f t="shared" si="5"/>
        <v>0</v>
      </c>
      <c r="H232" s="65" t="s">
        <v>1114</v>
      </c>
    </row>
    <row r="233" spans="1:8" hidden="1">
      <c r="A233" s="87"/>
      <c r="B233" s="87" t="s">
        <v>366</v>
      </c>
      <c r="C233" s="60" t="str">
        <f>IFERROR(VLOOKUP(B233,'[2]ПО КОРИСНИЦИМА'!$C$3:$J$11605,5,FALSE),"")</f>
        <v/>
      </c>
      <c r="D233" s="61"/>
      <c r="E233" s="62">
        <f t="shared" si="7"/>
        <v>0</v>
      </c>
      <c r="F233" s="63"/>
      <c r="G233" s="64">
        <f t="shared" si="5"/>
        <v>0</v>
      </c>
      <c r="H233" s="65" t="s">
        <v>1114</v>
      </c>
    </row>
    <row r="234" spans="1:8" hidden="1">
      <c r="A234" s="87"/>
      <c r="B234" s="87" t="s">
        <v>367</v>
      </c>
      <c r="C234" s="60" t="str">
        <f>IFERROR(VLOOKUP(B234,'[2]ПО КОРИСНИЦИМА'!$C$3:$J$11605,5,FALSE),"")</f>
        <v/>
      </c>
      <c r="D234" s="61"/>
      <c r="E234" s="62">
        <f t="shared" si="7"/>
        <v>0</v>
      </c>
      <c r="F234" s="63"/>
      <c r="G234" s="64">
        <f t="shared" si="5"/>
        <v>0</v>
      </c>
      <c r="H234" s="65" t="s">
        <v>1114</v>
      </c>
    </row>
    <row r="235" spans="1:8" hidden="1">
      <c r="A235" s="87"/>
      <c r="B235" s="87" t="s">
        <v>368</v>
      </c>
      <c r="C235" s="60" t="str">
        <f>IFERROR(VLOOKUP(B235,'[2]ПО КОРИСНИЦИМА'!$C$3:$J$11605,5,FALSE),"")</f>
        <v/>
      </c>
      <c r="D235" s="61"/>
      <c r="E235" s="62">
        <f t="shared" si="7"/>
        <v>0</v>
      </c>
      <c r="F235" s="63"/>
      <c r="G235" s="64">
        <f t="shared" si="5"/>
        <v>0</v>
      </c>
      <c r="H235" s="65" t="s">
        <v>1114</v>
      </c>
    </row>
    <row r="236" spans="1:8" hidden="1">
      <c r="A236" s="87"/>
      <c r="B236" s="87" t="s">
        <v>369</v>
      </c>
      <c r="C236" s="60" t="str">
        <f>IFERROR(VLOOKUP(B236,'[2]ПО КОРИСНИЦИМА'!$C$3:$J$11605,5,FALSE),"")</f>
        <v/>
      </c>
      <c r="D236" s="61"/>
      <c r="E236" s="62">
        <f t="shared" si="7"/>
        <v>0</v>
      </c>
      <c r="F236" s="63"/>
      <c r="G236" s="64">
        <f t="shared" si="5"/>
        <v>0</v>
      </c>
      <c r="H236" s="65" t="s">
        <v>1114</v>
      </c>
    </row>
    <row r="237" spans="1:8" hidden="1">
      <c r="A237" s="87"/>
      <c r="B237" s="87" t="s">
        <v>370</v>
      </c>
      <c r="C237" s="60" t="str">
        <f>IFERROR(VLOOKUP(B237,'[2]ПО КОРИСНИЦИМА'!$C$3:$J$11605,5,FALSE),"")</f>
        <v/>
      </c>
      <c r="D237" s="61"/>
      <c r="E237" s="62">
        <f t="shared" si="7"/>
        <v>0</v>
      </c>
      <c r="F237" s="63"/>
      <c r="G237" s="64">
        <f t="shared" si="5"/>
        <v>0</v>
      </c>
      <c r="H237" s="65" t="s">
        <v>1114</v>
      </c>
    </row>
    <row r="238" spans="1:8" hidden="1">
      <c r="A238" s="87"/>
      <c r="B238" s="87" t="s">
        <v>371</v>
      </c>
      <c r="C238" s="60" t="str">
        <f>IFERROR(VLOOKUP(B238,'[2]ПО КОРИСНИЦИМА'!$C$3:$J$11605,5,FALSE),"")</f>
        <v/>
      </c>
      <c r="D238" s="61"/>
      <c r="E238" s="62">
        <f t="shared" si="7"/>
        <v>0</v>
      </c>
      <c r="F238" s="63"/>
      <c r="G238" s="64">
        <f t="shared" si="5"/>
        <v>0</v>
      </c>
      <c r="H238" s="65" t="s">
        <v>1114</v>
      </c>
    </row>
    <row r="239" spans="1:8" hidden="1">
      <c r="A239" s="87"/>
      <c r="B239" s="87" t="s">
        <v>372</v>
      </c>
      <c r="C239" s="60" t="str">
        <f>IFERROR(VLOOKUP(B239,'[2]ПО КОРИСНИЦИМА'!$C$3:$J$11605,5,FALSE),"")</f>
        <v/>
      </c>
      <c r="D239" s="61"/>
      <c r="E239" s="62">
        <f t="shared" si="7"/>
        <v>0</v>
      </c>
      <c r="F239" s="63"/>
      <c r="G239" s="64">
        <f t="shared" si="5"/>
        <v>0</v>
      </c>
      <c r="H239" s="65" t="s">
        <v>1114</v>
      </c>
    </row>
    <row r="240" spans="1:8" hidden="1">
      <c r="A240" s="87"/>
      <c r="B240" s="87" t="s">
        <v>373</v>
      </c>
      <c r="C240" s="60" t="str">
        <f>IFERROR(VLOOKUP(B240,'[2]ПО КОРИСНИЦИМА'!$C$3:$J$11605,5,FALSE),"")</f>
        <v/>
      </c>
      <c r="D240" s="61"/>
      <c r="E240" s="62">
        <f t="shared" si="7"/>
        <v>0</v>
      </c>
      <c r="F240" s="63"/>
      <c r="G240" s="64">
        <f t="shared" si="5"/>
        <v>0</v>
      </c>
      <c r="H240" s="65" t="s">
        <v>1114</v>
      </c>
    </row>
    <row r="241" spans="1:8" hidden="1">
      <c r="A241" s="87"/>
      <c r="B241" s="87" t="s">
        <v>374</v>
      </c>
      <c r="C241" s="60" t="str">
        <f>IFERROR(VLOOKUP(B241,'[2]ПО КОРИСНИЦИМА'!$C$3:$J$11605,5,FALSE),"")</f>
        <v/>
      </c>
      <c r="D241" s="61"/>
      <c r="E241" s="62">
        <f t="shared" si="7"/>
        <v>0</v>
      </c>
      <c r="F241" s="63"/>
      <c r="G241" s="64">
        <f t="shared" si="5"/>
        <v>0</v>
      </c>
      <c r="H241" s="65" t="s">
        <v>1114</v>
      </c>
    </row>
    <row r="242" spans="1:8" hidden="1">
      <c r="A242" s="87"/>
      <c r="B242" s="87" t="s">
        <v>375</v>
      </c>
      <c r="C242" s="60" t="str">
        <f>IFERROR(VLOOKUP(B242,'[2]ПО КОРИСНИЦИМА'!$C$3:$J$11605,5,FALSE),"")</f>
        <v/>
      </c>
      <c r="D242" s="61"/>
      <c r="E242" s="62">
        <f t="shared" si="7"/>
        <v>0</v>
      </c>
      <c r="F242" s="63"/>
      <c r="G242" s="64">
        <f t="shared" si="5"/>
        <v>0</v>
      </c>
      <c r="H242" s="65" t="s">
        <v>1114</v>
      </c>
    </row>
    <row r="243" spans="1:8" hidden="1">
      <c r="A243" s="87"/>
      <c r="B243" s="87" t="s">
        <v>376</v>
      </c>
      <c r="C243" s="60" t="str">
        <f>IFERROR(VLOOKUP(B243,'[2]ПО КОРИСНИЦИМА'!$C$3:$J$11605,5,FALSE),"")</f>
        <v/>
      </c>
      <c r="D243" s="61"/>
      <c r="E243" s="62">
        <f t="shared" si="7"/>
        <v>0</v>
      </c>
      <c r="F243" s="63"/>
      <c r="G243" s="64">
        <f t="shared" si="5"/>
        <v>0</v>
      </c>
      <c r="H243" s="65" t="s">
        <v>1114</v>
      </c>
    </row>
    <row r="244" spans="1:8" hidden="1">
      <c r="A244" s="87"/>
      <c r="B244" s="87" t="s">
        <v>377</v>
      </c>
      <c r="C244" s="60" t="str">
        <f>IFERROR(VLOOKUP(B244,'[2]ПО КОРИСНИЦИМА'!$C$3:$J$11605,5,FALSE),"")</f>
        <v/>
      </c>
      <c r="D244" s="61"/>
      <c r="E244" s="62">
        <f t="shared" si="7"/>
        <v>0</v>
      </c>
      <c r="F244" s="63"/>
      <c r="G244" s="64">
        <f t="shared" si="5"/>
        <v>0</v>
      </c>
      <c r="H244" s="65" t="s">
        <v>1114</v>
      </c>
    </row>
    <row r="245" spans="1:8" hidden="1">
      <c r="A245" s="87"/>
      <c r="B245" s="87" t="s">
        <v>378</v>
      </c>
      <c r="C245" s="60" t="str">
        <f>IFERROR(VLOOKUP(B245,'[2]ПО КОРИСНИЦИМА'!$C$3:$J$11605,5,FALSE),"")</f>
        <v/>
      </c>
      <c r="D245" s="61"/>
      <c r="E245" s="62">
        <f t="shared" si="7"/>
        <v>0</v>
      </c>
      <c r="F245" s="63"/>
      <c r="G245" s="64">
        <f t="shared" si="5"/>
        <v>0</v>
      </c>
      <c r="H245" s="65" t="s">
        <v>1114</v>
      </c>
    </row>
    <row r="246" spans="1:8" hidden="1">
      <c r="A246" s="87"/>
      <c r="B246" s="87" t="s">
        <v>379</v>
      </c>
      <c r="C246" s="60" t="str">
        <f>IFERROR(VLOOKUP(B246,'[2]ПО КОРИСНИЦИМА'!$C$3:$J$11605,5,FALSE),"")</f>
        <v/>
      </c>
      <c r="D246" s="61"/>
      <c r="E246" s="62">
        <f t="shared" si="7"/>
        <v>0</v>
      </c>
      <c r="F246" s="63"/>
      <c r="G246" s="64">
        <f t="shared" si="5"/>
        <v>0</v>
      </c>
      <c r="H246" s="65" t="s">
        <v>1114</v>
      </c>
    </row>
    <row r="247" spans="1:8" hidden="1">
      <c r="A247" s="89"/>
      <c r="B247" s="87" t="s">
        <v>380</v>
      </c>
      <c r="C247" s="60" t="str">
        <f>IFERROR(VLOOKUP(B247,'[2]ПО КОРИСНИЦИМА'!$C$3:$J$11605,5,FALSE),"")</f>
        <v/>
      </c>
      <c r="D247" s="61"/>
      <c r="E247" s="62">
        <f t="shared" si="7"/>
        <v>0</v>
      </c>
      <c r="F247" s="63"/>
      <c r="G247" s="64">
        <f t="shared" si="5"/>
        <v>0</v>
      </c>
      <c r="H247" s="65" t="s">
        <v>1114</v>
      </c>
    </row>
    <row r="248" spans="1:8">
      <c r="A248" s="52" t="s">
        <v>97</v>
      </c>
      <c r="B248" s="53"/>
      <c r="C248" s="54" t="s">
        <v>381</v>
      </c>
      <c r="D248" s="55">
        <f>SUM(D249:D279)</f>
        <v>26917000</v>
      </c>
      <c r="E248" s="56">
        <f>IFERROR(D248/$D$614,"-")</f>
        <v>9.9382298970252136E-2</v>
      </c>
      <c r="F248" s="57">
        <f>SUM(F249:F279)</f>
        <v>4825000</v>
      </c>
      <c r="G248" s="55">
        <f t="shared" si="5"/>
        <v>31742000</v>
      </c>
      <c r="H248" s="84"/>
    </row>
    <row r="249" spans="1:8">
      <c r="A249" s="126"/>
      <c r="B249" s="132" t="s">
        <v>98</v>
      </c>
      <c r="C249" s="140" t="s">
        <v>382</v>
      </c>
      <c r="D249" s="406">
        <f>'расходи по кор.'!G1127</f>
        <v>26917000</v>
      </c>
      <c r="E249" s="129">
        <f>IFERROR(D249/$D$614,"-")</f>
        <v>9.9382298970252136E-2</v>
      </c>
      <c r="F249" s="401">
        <f>'расходи по кор.'!H1127+'расходи по кор.'!I1127</f>
        <v>4825000</v>
      </c>
      <c r="G249" s="128">
        <f t="shared" si="5"/>
        <v>31742000</v>
      </c>
      <c r="H249" s="141" t="s">
        <v>1110</v>
      </c>
    </row>
    <row r="250" spans="1:8" hidden="1">
      <c r="A250" s="87"/>
      <c r="B250" s="87" t="s">
        <v>383</v>
      </c>
      <c r="C250" s="60"/>
      <c r="D250" s="61"/>
      <c r="E250" s="62">
        <f>IFERROR(D250/$D$614,"-")</f>
        <v>0</v>
      </c>
      <c r="F250" s="63"/>
      <c r="G250" s="64">
        <f t="shared" si="5"/>
        <v>0</v>
      </c>
      <c r="H250" s="94"/>
    </row>
    <row r="251" spans="1:8" hidden="1">
      <c r="A251" s="87"/>
      <c r="B251" s="87" t="s">
        <v>384</v>
      </c>
      <c r="C251" s="60" t="str">
        <f>IFERROR(VLOOKUP(B251,'[2]ПО КОРИСНИЦИМА'!$C$3:$J$11605,5,FALSE),"")</f>
        <v/>
      </c>
      <c r="D251" s="61"/>
      <c r="E251" s="62">
        <f t="shared" ref="E251:E279" si="8">IFERROR(D251/$D$614,"-")</f>
        <v>0</v>
      </c>
      <c r="F251" s="63"/>
      <c r="G251" s="64">
        <f t="shared" si="5"/>
        <v>0</v>
      </c>
      <c r="H251" s="94"/>
    </row>
    <row r="252" spans="1:8" hidden="1">
      <c r="A252" s="87"/>
      <c r="B252" s="87" t="s">
        <v>385</v>
      </c>
      <c r="C252" s="60" t="str">
        <f>IFERROR(VLOOKUP(B252,'[2]ПО КОРИСНИЦИМА'!$C$3:$J$11605,5,FALSE),"")</f>
        <v/>
      </c>
      <c r="D252" s="61"/>
      <c r="E252" s="62">
        <f t="shared" si="8"/>
        <v>0</v>
      </c>
      <c r="F252" s="63"/>
      <c r="G252" s="64">
        <f t="shared" si="5"/>
        <v>0</v>
      </c>
      <c r="H252" s="94"/>
    </row>
    <row r="253" spans="1:8" hidden="1">
      <c r="A253" s="87"/>
      <c r="B253" s="87" t="s">
        <v>386</v>
      </c>
      <c r="C253" s="60" t="str">
        <f>IFERROR(VLOOKUP(B253,'[2]ПО КОРИСНИЦИМА'!$C$3:$J$11605,5,FALSE),"")</f>
        <v/>
      </c>
      <c r="D253" s="61"/>
      <c r="E253" s="62">
        <f t="shared" si="8"/>
        <v>0</v>
      </c>
      <c r="F253" s="63"/>
      <c r="G253" s="64">
        <f t="shared" si="5"/>
        <v>0</v>
      </c>
      <c r="H253" s="94"/>
    </row>
    <row r="254" spans="1:8" hidden="1">
      <c r="A254" s="87"/>
      <c r="B254" s="87" t="s">
        <v>387</v>
      </c>
      <c r="C254" s="60" t="str">
        <f>IFERROR(VLOOKUP(B254,'[2]ПО КОРИСНИЦИМА'!$C$3:$J$11605,5,FALSE),"")</f>
        <v/>
      </c>
      <c r="D254" s="61"/>
      <c r="E254" s="62">
        <f t="shared" si="8"/>
        <v>0</v>
      </c>
      <c r="F254" s="63"/>
      <c r="G254" s="64">
        <f t="shared" si="5"/>
        <v>0</v>
      </c>
      <c r="H254" s="94"/>
    </row>
    <row r="255" spans="1:8" hidden="1">
      <c r="A255" s="87"/>
      <c r="B255" s="87" t="s">
        <v>388</v>
      </c>
      <c r="C255" s="60" t="str">
        <f>IFERROR(VLOOKUP(B255,'[2]ПО КОРИСНИЦИМА'!$C$3:$J$11605,5,FALSE),"")</f>
        <v/>
      </c>
      <c r="D255" s="61"/>
      <c r="E255" s="62">
        <f t="shared" si="8"/>
        <v>0</v>
      </c>
      <c r="F255" s="63"/>
      <c r="G255" s="64">
        <f t="shared" si="5"/>
        <v>0</v>
      </c>
      <c r="H255" s="94"/>
    </row>
    <row r="256" spans="1:8" hidden="1">
      <c r="A256" s="87"/>
      <c r="B256" s="87" t="s">
        <v>389</v>
      </c>
      <c r="C256" s="60" t="str">
        <f>IFERROR(VLOOKUP(B256,'[2]ПО КОРИСНИЦИМА'!$C$3:$J$11605,5,FALSE),"")</f>
        <v/>
      </c>
      <c r="D256" s="61"/>
      <c r="E256" s="62">
        <f t="shared" si="8"/>
        <v>0</v>
      </c>
      <c r="F256" s="63"/>
      <c r="G256" s="64">
        <f t="shared" si="5"/>
        <v>0</v>
      </c>
      <c r="H256" s="94"/>
    </row>
    <row r="257" spans="1:8" hidden="1">
      <c r="A257" s="87"/>
      <c r="B257" s="87" t="s">
        <v>390</v>
      </c>
      <c r="C257" s="60" t="str">
        <f>IFERROR(VLOOKUP(B257,'[2]ПО КОРИСНИЦИМА'!$C$3:$J$11605,5,FALSE),"")</f>
        <v/>
      </c>
      <c r="D257" s="61"/>
      <c r="E257" s="62">
        <f t="shared" si="8"/>
        <v>0</v>
      </c>
      <c r="F257" s="63"/>
      <c r="G257" s="64">
        <f t="shared" si="5"/>
        <v>0</v>
      </c>
      <c r="H257" s="94"/>
    </row>
    <row r="258" spans="1:8" hidden="1">
      <c r="A258" s="87"/>
      <c r="B258" s="87" t="s">
        <v>391</v>
      </c>
      <c r="C258" s="60" t="str">
        <f>IFERROR(VLOOKUP(B258,'[2]ПО КОРИСНИЦИМА'!$C$3:$J$11605,5,FALSE),"")</f>
        <v/>
      </c>
      <c r="D258" s="61"/>
      <c r="E258" s="62">
        <f t="shared" si="8"/>
        <v>0</v>
      </c>
      <c r="F258" s="63"/>
      <c r="G258" s="64">
        <f t="shared" ref="G258:G321" si="9">D258+F258</f>
        <v>0</v>
      </c>
      <c r="H258" s="94"/>
    </row>
    <row r="259" spans="1:8" hidden="1">
      <c r="A259" s="87"/>
      <c r="B259" s="87" t="s">
        <v>392</v>
      </c>
      <c r="C259" s="60" t="str">
        <f>IFERROR(VLOOKUP(B259,'[2]ПО КОРИСНИЦИМА'!$C$3:$J$11605,5,FALSE),"")</f>
        <v/>
      </c>
      <c r="D259" s="61"/>
      <c r="E259" s="62">
        <f t="shared" si="8"/>
        <v>0</v>
      </c>
      <c r="F259" s="63"/>
      <c r="G259" s="64">
        <f t="shared" si="9"/>
        <v>0</v>
      </c>
      <c r="H259" s="94"/>
    </row>
    <row r="260" spans="1:8" hidden="1">
      <c r="A260" s="87"/>
      <c r="B260" s="87" t="s">
        <v>393</v>
      </c>
      <c r="C260" s="60" t="str">
        <f>IFERROR(VLOOKUP(B260,'[2]ПО КОРИСНИЦИМА'!$C$3:$J$11605,5,FALSE),"")</f>
        <v/>
      </c>
      <c r="D260" s="61"/>
      <c r="E260" s="62">
        <f t="shared" si="8"/>
        <v>0</v>
      </c>
      <c r="F260" s="63"/>
      <c r="G260" s="64">
        <f t="shared" si="9"/>
        <v>0</v>
      </c>
      <c r="H260" s="94"/>
    </row>
    <row r="261" spans="1:8" hidden="1">
      <c r="A261" s="87"/>
      <c r="B261" s="87" t="s">
        <v>394</v>
      </c>
      <c r="C261" s="60" t="str">
        <f>IFERROR(VLOOKUP(B261,'[2]ПО КОРИСНИЦИМА'!$C$3:$J$11605,5,FALSE),"")</f>
        <v/>
      </c>
      <c r="D261" s="61"/>
      <c r="E261" s="62">
        <f t="shared" si="8"/>
        <v>0</v>
      </c>
      <c r="F261" s="63"/>
      <c r="G261" s="64">
        <f t="shared" si="9"/>
        <v>0</v>
      </c>
      <c r="H261" s="94"/>
    </row>
    <row r="262" spans="1:8" hidden="1">
      <c r="A262" s="87"/>
      <c r="B262" s="87" t="s">
        <v>395</v>
      </c>
      <c r="C262" s="60" t="str">
        <f>IFERROR(VLOOKUP(B262,'[2]ПО КОРИСНИЦИМА'!$C$3:$J$11605,5,FALSE),"")</f>
        <v/>
      </c>
      <c r="D262" s="61"/>
      <c r="E262" s="62">
        <f t="shared" si="8"/>
        <v>0</v>
      </c>
      <c r="F262" s="63"/>
      <c r="G262" s="64">
        <f t="shared" si="9"/>
        <v>0</v>
      </c>
      <c r="H262" s="94"/>
    </row>
    <row r="263" spans="1:8" hidden="1">
      <c r="A263" s="87"/>
      <c r="B263" s="87" t="s">
        <v>396</v>
      </c>
      <c r="C263" s="60" t="str">
        <f>IFERROR(VLOOKUP(B263,'[2]ПО КОРИСНИЦИМА'!$C$3:$J$11605,5,FALSE),"")</f>
        <v/>
      </c>
      <c r="D263" s="61"/>
      <c r="E263" s="62">
        <f t="shared" si="8"/>
        <v>0</v>
      </c>
      <c r="F263" s="63"/>
      <c r="G263" s="64">
        <f t="shared" si="9"/>
        <v>0</v>
      </c>
      <c r="H263" s="94"/>
    </row>
    <row r="264" spans="1:8" hidden="1">
      <c r="A264" s="87"/>
      <c r="B264" s="87" t="s">
        <v>397</v>
      </c>
      <c r="C264" s="60" t="str">
        <f>IFERROR(VLOOKUP(B264,'[2]ПО КОРИСНИЦИМА'!$C$3:$J$11605,5,FALSE),"")</f>
        <v/>
      </c>
      <c r="D264" s="61"/>
      <c r="E264" s="62">
        <f t="shared" si="8"/>
        <v>0</v>
      </c>
      <c r="F264" s="63"/>
      <c r="G264" s="64">
        <f t="shared" si="9"/>
        <v>0</v>
      </c>
      <c r="H264" s="94"/>
    </row>
    <row r="265" spans="1:8" hidden="1">
      <c r="A265" s="87"/>
      <c r="B265" s="87" t="s">
        <v>398</v>
      </c>
      <c r="C265" s="60" t="str">
        <f>IFERROR(VLOOKUP(B265,'[2]ПО КОРИСНИЦИМА'!$C$3:$J$11605,5,FALSE),"")</f>
        <v/>
      </c>
      <c r="D265" s="61"/>
      <c r="E265" s="62">
        <f t="shared" si="8"/>
        <v>0</v>
      </c>
      <c r="F265" s="63"/>
      <c r="G265" s="64">
        <f t="shared" si="9"/>
        <v>0</v>
      </c>
      <c r="H265" s="94"/>
    </row>
    <row r="266" spans="1:8" hidden="1">
      <c r="A266" s="87"/>
      <c r="B266" s="87" t="s">
        <v>399</v>
      </c>
      <c r="C266" s="60" t="str">
        <f>IFERROR(VLOOKUP(B266,'[2]ПО КОРИСНИЦИМА'!$C$3:$J$11605,5,FALSE),"")</f>
        <v/>
      </c>
      <c r="D266" s="61"/>
      <c r="E266" s="62">
        <f t="shared" si="8"/>
        <v>0</v>
      </c>
      <c r="F266" s="63"/>
      <c r="G266" s="64">
        <f t="shared" si="9"/>
        <v>0</v>
      </c>
      <c r="H266" s="94"/>
    </row>
    <row r="267" spans="1:8" hidden="1">
      <c r="A267" s="87"/>
      <c r="B267" s="87" t="s">
        <v>400</v>
      </c>
      <c r="C267" s="60" t="str">
        <f>IFERROR(VLOOKUP(B267,'[2]ПО КОРИСНИЦИМА'!$C$3:$J$11605,5,FALSE),"")</f>
        <v/>
      </c>
      <c r="D267" s="61"/>
      <c r="E267" s="62">
        <f t="shared" si="8"/>
        <v>0</v>
      </c>
      <c r="F267" s="63"/>
      <c r="G267" s="64">
        <f t="shared" si="9"/>
        <v>0</v>
      </c>
      <c r="H267" s="94"/>
    </row>
    <row r="268" spans="1:8" hidden="1">
      <c r="A268" s="87"/>
      <c r="B268" s="87" t="s">
        <v>401</v>
      </c>
      <c r="C268" s="60" t="str">
        <f>IFERROR(VLOOKUP(B268,'[2]ПО КОРИСНИЦИМА'!$C$3:$J$11605,5,FALSE),"")</f>
        <v/>
      </c>
      <c r="D268" s="61"/>
      <c r="E268" s="62">
        <f t="shared" si="8"/>
        <v>0</v>
      </c>
      <c r="F268" s="63"/>
      <c r="G268" s="64">
        <f t="shared" si="9"/>
        <v>0</v>
      </c>
      <c r="H268" s="94"/>
    </row>
    <row r="269" spans="1:8" hidden="1">
      <c r="A269" s="87"/>
      <c r="B269" s="87" t="s">
        <v>402</v>
      </c>
      <c r="C269" s="60" t="str">
        <f>IFERROR(VLOOKUP(B269,'[2]ПО КОРИСНИЦИМА'!$C$3:$J$11605,5,FALSE),"")</f>
        <v/>
      </c>
      <c r="D269" s="61"/>
      <c r="E269" s="62">
        <f t="shared" si="8"/>
        <v>0</v>
      </c>
      <c r="F269" s="63"/>
      <c r="G269" s="64">
        <f t="shared" si="9"/>
        <v>0</v>
      </c>
      <c r="H269" s="94"/>
    </row>
    <row r="270" spans="1:8" hidden="1">
      <c r="A270" s="87"/>
      <c r="B270" s="87" t="s">
        <v>403</v>
      </c>
      <c r="C270" s="60" t="str">
        <f>IFERROR(VLOOKUP(B270,'[2]ПО КОРИСНИЦИМА'!$C$3:$J$11605,5,FALSE),"")</f>
        <v/>
      </c>
      <c r="D270" s="61"/>
      <c r="E270" s="62">
        <f t="shared" si="8"/>
        <v>0</v>
      </c>
      <c r="F270" s="63"/>
      <c r="G270" s="64">
        <f t="shared" si="9"/>
        <v>0</v>
      </c>
      <c r="H270" s="94"/>
    </row>
    <row r="271" spans="1:8" hidden="1">
      <c r="A271" s="87"/>
      <c r="B271" s="87" t="s">
        <v>404</v>
      </c>
      <c r="C271" s="60" t="str">
        <f>IFERROR(VLOOKUP(B271,'[2]ПО КОРИСНИЦИМА'!$C$3:$J$11605,5,FALSE),"")</f>
        <v/>
      </c>
      <c r="D271" s="61"/>
      <c r="E271" s="62">
        <f t="shared" si="8"/>
        <v>0</v>
      </c>
      <c r="F271" s="63"/>
      <c r="G271" s="64">
        <f t="shared" si="9"/>
        <v>0</v>
      </c>
      <c r="H271" s="94"/>
    </row>
    <row r="272" spans="1:8" hidden="1">
      <c r="A272" s="87"/>
      <c r="B272" s="87" t="s">
        <v>405</v>
      </c>
      <c r="C272" s="60" t="str">
        <f>IFERROR(VLOOKUP(B272,'[2]ПО КОРИСНИЦИМА'!$C$3:$J$11605,5,FALSE),"")</f>
        <v/>
      </c>
      <c r="D272" s="61"/>
      <c r="E272" s="62">
        <f t="shared" si="8"/>
        <v>0</v>
      </c>
      <c r="F272" s="63"/>
      <c r="G272" s="64">
        <f t="shared" si="9"/>
        <v>0</v>
      </c>
      <c r="H272" s="94"/>
    </row>
    <row r="273" spans="1:8" hidden="1">
      <c r="A273" s="87"/>
      <c r="B273" s="87" t="s">
        <v>406</v>
      </c>
      <c r="C273" s="60" t="str">
        <f>IFERROR(VLOOKUP(B273,'[2]ПО КОРИСНИЦИМА'!$C$3:$J$11605,5,FALSE),"")</f>
        <v/>
      </c>
      <c r="D273" s="61"/>
      <c r="E273" s="62">
        <f t="shared" si="8"/>
        <v>0</v>
      </c>
      <c r="F273" s="63"/>
      <c r="G273" s="64">
        <f t="shared" si="9"/>
        <v>0</v>
      </c>
      <c r="H273" s="94"/>
    </row>
    <row r="274" spans="1:8" hidden="1">
      <c r="A274" s="87"/>
      <c r="B274" s="87" t="s">
        <v>407</v>
      </c>
      <c r="C274" s="60" t="str">
        <f>IFERROR(VLOOKUP(B274,'[2]ПО КОРИСНИЦИМА'!$C$3:$J$11605,5,FALSE),"")</f>
        <v/>
      </c>
      <c r="D274" s="61"/>
      <c r="E274" s="62">
        <f t="shared" si="8"/>
        <v>0</v>
      </c>
      <c r="F274" s="63"/>
      <c r="G274" s="64">
        <f t="shared" si="9"/>
        <v>0</v>
      </c>
      <c r="H274" s="94"/>
    </row>
    <row r="275" spans="1:8" hidden="1">
      <c r="A275" s="87"/>
      <c r="B275" s="87" t="s">
        <v>408</v>
      </c>
      <c r="C275" s="60" t="str">
        <f>IFERROR(VLOOKUP(B275,'[2]ПО КОРИСНИЦИМА'!$C$3:$J$11605,5,FALSE),"")</f>
        <v/>
      </c>
      <c r="D275" s="61"/>
      <c r="E275" s="62">
        <f t="shared" si="8"/>
        <v>0</v>
      </c>
      <c r="F275" s="63"/>
      <c r="G275" s="64">
        <f t="shared" si="9"/>
        <v>0</v>
      </c>
      <c r="H275" s="94"/>
    </row>
    <row r="276" spans="1:8" hidden="1">
      <c r="A276" s="87"/>
      <c r="B276" s="87" t="s">
        <v>409</v>
      </c>
      <c r="C276" s="60" t="str">
        <f>IFERROR(VLOOKUP(B276,'[2]ПО КОРИСНИЦИМА'!$C$3:$J$11605,5,FALSE),"")</f>
        <v/>
      </c>
      <c r="D276" s="61"/>
      <c r="E276" s="62">
        <f t="shared" si="8"/>
        <v>0</v>
      </c>
      <c r="F276" s="63"/>
      <c r="G276" s="64">
        <f t="shared" si="9"/>
        <v>0</v>
      </c>
      <c r="H276" s="94"/>
    </row>
    <row r="277" spans="1:8" hidden="1">
      <c r="A277" s="87"/>
      <c r="B277" s="87" t="s">
        <v>410</v>
      </c>
      <c r="C277" s="60" t="str">
        <f>IFERROR(VLOOKUP(B277,'[2]ПО КОРИСНИЦИМА'!$C$3:$J$11605,5,FALSE),"")</f>
        <v/>
      </c>
      <c r="D277" s="61"/>
      <c r="E277" s="62">
        <f t="shared" si="8"/>
        <v>0</v>
      </c>
      <c r="F277" s="63"/>
      <c r="G277" s="64">
        <f t="shared" si="9"/>
        <v>0</v>
      </c>
      <c r="H277" s="93"/>
    </row>
    <row r="278" spans="1:8" hidden="1">
      <c r="A278" s="87"/>
      <c r="B278" s="87" t="s">
        <v>411</v>
      </c>
      <c r="C278" s="60" t="str">
        <f>IFERROR(VLOOKUP(B278,'[2]ПО КОРИСНИЦИМА'!$C$3:$J$11605,5,FALSE),"")</f>
        <v/>
      </c>
      <c r="D278" s="61"/>
      <c r="E278" s="62">
        <f t="shared" si="8"/>
        <v>0</v>
      </c>
      <c r="F278" s="63"/>
      <c r="G278" s="64">
        <f t="shared" si="9"/>
        <v>0</v>
      </c>
      <c r="H278" s="93"/>
    </row>
    <row r="279" spans="1:8" hidden="1">
      <c r="A279" s="89"/>
      <c r="B279" s="87" t="s">
        <v>412</v>
      </c>
      <c r="C279" s="60" t="str">
        <f>IFERROR(VLOOKUP(B279,'[2]ПО КОРИСНИЦИМА'!$C$3:$J$11605,5,FALSE),"")</f>
        <v/>
      </c>
      <c r="D279" s="61"/>
      <c r="E279" s="62">
        <f t="shared" si="8"/>
        <v>0</v>
      </c>
      <c r="F279" s="63"/>
      <c r="G279" s="64">
        <f t="shared" si="9"/>
        <v>0</v>
      </c>
      <c r="H279" s="76"/>
    </row>
    <row r="280" spans="1:8">
      <c r="A280" s="52" t="s">
        <v>1094</v>
      </c>
      <c r="B280" s="53"/>
      <c r="C280" s="54" t="s">
        <v>413</v>
      </c>
      <c r="D280" s="55">
        <f>SUM(D281:D311)</f>
        <v>41815000</v>
      </c>
      <c r="E280" s="56">
        <f>IFERROR(D280/$D$614,"-")</f>
        <v>0.15438833567786503</v>
      </c>
      <c r="F280" s="57">
        <f>SUM(F281:F311)</f>
        <v>0</v>
      </c>
      <c r="G280" s="55">
        <f t="shared" si="9"/>
        <v>41815000</v>
      </c>
      <c r="H280" s="84"/>
    </row>
    <row r="281" spans="1:8">
      <c r="A281" s="126"/>
      <c r="B281" s="132" t="s">
        <v>1096</v>
      </c>
      <c r="C281" s="140" t="s">
        <v>0</v>
      </c>
      <c r="D281" s="128">
        <f>'расходи по кор.'!G723</f>
        <v>41815000</v>
      </c>
      <c r="E281" s="129">
        <f>IFERROR(D281/$D$614,"-")</f>
        <v>0.15438833567786503</v>
      </c>
      <c r="F281" s="130">
        <f>'расходи по кор.'!I723</f>
        <v>0</v>
      </c>
      <c r="G281" s="128">
        <f t="shared" si="9"/>
        <v>41815000</v>
      </c>
      <c r="H281" s="134" t="s">
        <v>1111</v>
      </c>
    </row>
    <row r="282" spans="1:8">
      <c r="A282" s="126"/>
      <c r="B282" s="132" t="s">
        <v>414</v>
      </c>
      <c r="C282" s="121" t="s">
        <v>1355</v>
      </c>
      <c r="D282" s="142">
        <f>'расходи по кор.'!G735</f>
        <v>0</v>
      </c>
      <c r="E282" s="123">
        <f>IFERROR(D282/$D$614,"-")</f>
        <v>0</v>
      </c>
      <c r="F282" s="143">
        <f>'расходи по кор.'!I735</f>
        <v>0</v>
      </c>
      <c r="G282" s="128">
        <f t="shared" si="9"/>
        <v>0</v>
      </c>
      <c r="H282" s="134" t="s">
        <v>1111</v>
      </c>
    </row>
    <row r="283" spans="1:8" hidden="1">
      <c r="A283" s="126"/>
      <c r="B283" s="132" t="s">
        <v>414</v>
      </c>
      <c r="C283" s="121" t="str">
        <f>'расходи по кор.'!F737</f>
        <v>Замена столарије на ОШ Вук Караџић у Витошевцу</v>
      </c>
      <c r="D283" s="142"/>
      <c r="E283" s="123">
        <f t="shared" ref="E283:E346" si="10">IFERROR(D283/$D$614,"-")</f>
        <v>0</v>
      </c>
      <c r="F283" s="143">
        <f>'расходи по кор.'!I747</f>
        <v>0</v>
      </c>
      <c r="G283" s="128">
        <f t="shared" si="9"/>
        <v>0</v>
      </c>
      <c r="H283" s="134" t="s">
        <v>1111</v>
      </c>
    </row>
    <row r="284" spans="1:8" hidden="1">
      <c r="A284" s="126"/>
      <c r="B284" s="132" t="s">
        <v>415</v>
      </c>
      <c r="C284" s="121">
        <f>'расходи по кор.'!F749</f>
        <v>0</v>
      </c>
      <c r="D284" s="142">
        <f>'расходи по кор.'!G759</f>
        <v>0</v>
      </c>
      <c r="E284" s="123">
        <f t="shared" si="10"/>
        <v>0</v>
      </c>
      <c r="F284" s="143">
        <f>'расходи по кор.'!I759</f>
        <v>0</v>
      </c>
      <c r="G284" s="128">
        <f t="shared" si="9"/>
        <v>0</v>
      </c>
      <c r="H284" s="134" t="s">
        <v>1111</v>
      </c>
    </row>
    <row r="285" spans="1:8" hidden="1">
      <c r="A285" s="77"/>
      <c r="B285" s="95" t="s">
        <v>416</v>
      </c>
      <c r="C285" s="60" t="str">
        <f>IFERROR(VLOOKUP(B285,'[2]ПО КОРИСНИЦИМА'!$C$3:$J$11605,5,FALSE),"")</f>
        <v/>
      </c>
      <c r="D285" s="61"/>
      <c r="E285" s="62">
        <f t="shared" si="10"/>
        <v>0</v>
      </c>
      <c r="F285" s="63"/>
      <c r="G285" s="79">
        <f t="shared" si="9"/>
        <v>0</v>
      </c>
      <c r="H285" s="82"/>
    </row>
    <row r="286" spans="1:8" hidden="1">
      <c r="A286" s="77"/>
      <c r="B286" s="95" t="s">
        <v>417</v>
      </c>
      <c r="C286" s="60" t="str">
        <f>IFERROR(VLOOKUP(B286,'[2]ПО КОРИСНИЦИМА'!$C$3:$J$11605,5,FALSE),"")</f>
        <v/>
      </c>
      <c r="D286" s="61"/>
      <c r="E286" s="62">
        <f t="shared" si="10"/>
        <v>0</v>
      </c>
      <c r="F286" s="63"/>
      <c r="G286" s="79">
        <f t="shared" si="9"/>
        <v>0</v>
      </c>
      <c r="H286" s="82"/>
    </row>
    <row r="287" spans="1:8" hidden="1">
      <c r="A287" s="77"/>
      <c r="B287" s="95" t="s">
        <v>418</v>
      </c>
      <c r="C287" s="60" t="str">
        <f>IFERROR(VLOOKUP(B287,'[2]ПО КОРИСНИЦИМА'!$C$3:$J$11605,5,FALSE),"")</f>
        <v/>
      </c>
      <c r="D287" s="61"/>
      <c r="E287" s="62">
        <f t="shared" si="10"/>
        <v>0</v>
      </c>
      <c r="F287" s="63"/>
      <c r="G287" s="79">
        <f t="shared" si="9"/>
        <v>0</v>
      </c>
      <c r="H287" s="82"/>
    </row>
    <row r="288" spans="1:8" hidden="1">
      <c r="A288" s="77"/>
      <c r="B288" s="95" t="s">
        <v>419</v>
      </c>
      <c r="C288" s="60" t="str">
        <f>IFERROR(VLOOKUP(B288,'[2]ПО КОРИСНИЦИМА'!$C$3:$J$11605,5,FALSE),"")</f>
        <v/>
      </c>
      <c r="D288" s="61"/>
      <c r="E288" s="62">
        <f t="shared" si="10"/>
        <v>0</v>
      </c>
      <c r="F288" s="63"/>
      <c r="G288" s="79">
        <f t="shared" si="9"/>
        <v>0</v>
      </c>
      <c r="H288" s="82"/>
    </row>
    <row r="289" spans="1:8" hidden="1">
      <c r="A289" s="77"/>
      <c r="B289" s="95" t="s">
        <v>420</v>
      </c>
      <c r="C289" s="60" t="str">
        <f>IFERROR(VLOOKUP(B289,'[2]ПО КОРИСНИЦИМА'!$C$3:$J$11605,5,FALSE),"")</f>
        <v/>
      </c>
      <c r="D289" s="61"/>
      <c r="E289" s="62">
        <f t="shared" si="10"/>
        <v>0</v>
      </c>
      <c r="F289" s="63"/>
      <c r="G289" s="79">
        <f t="shared" si="9"/>
        <v>0</v>
      </c>
      <c r="H289" s="82"/>
    </row>
    <row r="290" spans="1:8" hidden="1">
      <c r="A290" s="77"/>
      <c r="B290" s="95" t="s">
        <v>421</v>
      </c>
      <c r="C290" s="60" t="str">
        <f>IFERROR(VLOOKUP(B290,'[2]ПО КОРИСНИЦИМА'!$C$3:$J$11605,5,FALSE),"")</f>
        <v/>
      </c>
      <c r="D290" s="61"/>
      <c r="E290" s="62">
        <f t="shared" si="10"/>
        <v>0</v>
      </c>
      <c r="F290" s="63"/>
      <c r="G290" s="79">
        <f t="shared" si="9"/>
        <v>0</v>
      </c>
      <c r="H290" s="82"/>
    </row>
    <row r="291" spans="1:8" hidden="1">
      <c r="A291" s="77"/>
      <c r="B291" s="95" t="s">
        <v>422</v>
      </c>
      <c r="C291" s="60" t="str">
        <f>IFERROR(VLOOKUP(B291,'[2]ПО КОРИСНИЦИМА'!$C$3:$J$11605,5,FALSE),"")</f>
        <v/>
      </c>
      <c r="D291" s="61"/>
      <c r="E291" s="62">
        <f t="shared" si="10"/>
        <v>0</v>
      </c>
      <c r="F291" s="63"/>
      <c r="G291" s="79">
        <f t="shared" si="9"/>
        <v>0</v>
      </c>
      <c r="H291" s="82"/>
    </row>
    <row r="292" spans="1:8" hidden="1">
      <c r="A292" s="77"/>
      <c r="B292" s="95" t="s">
        <v>423</v>
      </c>
      <c r="C292" s="60" t="str">
        <f>IFERROR(VLOOKUP(B292,'[2]ПО КОРИСНИЦИМА'!$C$3:$J$11605,5,FALSE),"")</f>
        <v/>
      </c>
      <c r="D292" s="61"/>
      <c r="E292" s="62">
        <f t="shared" si="10"/>
        <v>0</v>
      </c>
      <c r="F292" s="63"/>
      <c r="G292" s="79">
        <f t="shared" si="9"/>
        <v>0</v>
      </c>
      <c r="H292" s="82"/>
    </row>
    <row r="293" spans="1:8" hidden="1">
      <c r="A293" s="77"/>
      <c r="B293" s="95" t="s">
        <v>424</v>
      </c>
      <c r="C293" s="60" t="str">
        <f>IFERROR(VLOOKUP(B293,'[2]ПО КОРИСНИЦИМА'!$C$3:$J$11605,5,FALSE),"")</f>
        <v/>
      </c>
      <c r="D293" s="61"/>
      <c r="E293" s="62">
        <f t="shared" si="10"/>
        <v>0</v>
      </c>
      <c r="F293" s="63"/>
      <c r="G293" s="79">
        <f t="shared" si="9"/>
        <v>0</v>
      </c>
      <c r="H293" s="82"/>
    </row>
    <row r="294" spans="1:8" hidden="1">
      <c r="A294" s="77"/>
      <c r="B294" s="95" t="s">
        <v>425</v>
      </c>
      <c r="C294" s="60" t="str">
        <f>IFERROR(VLOOKUP(B294,'[2]ПО КОРИСНИЦИМА'!$C$3:$J$11605,5,FALSE),"")</f>
        <v/>
      </c>
      <c r="D294" s="61"/>
      <c r="E294" s="62">
        <f t="shared" si="10"/>
        <v>0</v>
      </c>
      <c r="F294" s="63"/>
      <c r="G294" s="79">
        <f t="shared" si="9"/>
        <v>0</v>
      </c>
      <c r="H294" s="82"/>
    </row>
    <row r="295" spans="1:8" hidden="1">
      <c r="A295" s="77"/>
      <c r="B295" s="95" t="s">
        <v>426</v>
      </c>
      <c r="C295" s="60" t="str">
        <f>IFERROR(VLOOKUP(B295,'[2]ПО КОРИСНИЦИМА'!$C$3:$J$11605,5,FALSE),"")</f>
        <v/>
      </c>
      <c r="D295" s="61"/>
      <c r="E295" s="62">
        <f t="shared" si="10"/>
        <v>0</v>
      </c>
      <c r="F295" s="63"/>
      <c r="G295" s="79">
        <f t="shared" si="9"/>
        <v>0</v>
      </c>
      <c r="H295" s="82"/>
    </row>
    <row r="296" spans="1:8" hidden="1">
      <c r="A296" s="77"/>
      <c r="B296" s="95" t="s">
        <v>427</v>
      </c>
      <c r="C296" s="60" t="str">
        <f>IFERROR(VLOOKUP(B296,'[2]ПО КОРИСНИЦИМА'!$C$3:$J$11605,5,FALSE),"")</f>
        <v/>
      </c>
      <c r="D296" s="61"/>
      <c r="E296" s="62">
        <f t="shared" si="10"/>
        <v>0</v>
      </c>
      <c r="F296" s="63"/>
      <c r="G296" s="79">
        <f t="shared" si="9"/>
        <v>0</v>
      </c>
      <c r="H296" s="82"/>
    </row>
    <row r="297" spans="1:8" hidden="1">
      <c r="A297" s="77"/>
      <c r="B297" s="95" t="s">
        <v>428</v>
      </c>
      <c r="C297" s="60" t="str">
        <f>IFERROR(VLOOKUP(B297,'[2]ПО КОРИСНИЦИМА'!$C$3:$J$11605,5,FALSE),"")</f>
        <v/>
      </c>
      <c r="D297" s="61"/>
      <c r="E297" s="62">
        <f t="shared" si="10"/>
        <v>0</v>
      </c>
      <c r="F297" s="63"/>
      <c r="G297" s="79">
        <f t="shared" si="9"/>
        <v>0</v>
      </c>
      <c r="H297" s="82"/>
    </row>
    <row r="298" spans="1:8" hidden="1">
      <c r="A298" s="77"/>
      <c r="B298" s="95" t="s">
        <v>429</v>
      </c>
      <c r="C298" s="60" t="str">
        <f>IFERROR(VLOOKUP(B298,'[2]ПО КОРИСНИЦИМА'!$C$3:$J$11605,5,FALSE),"")</f>
        <v/>
      </c>
      <c r="D298" s="61"/>
      <c r="E298" s="62">
        <f t="shared" si="10"/>
        <v>0</v>
      </c>
      <c r="F298" s="63"/>
      <c r="G298" s="79">
        <f t="shared" si="9"/>
        <v>0</v>
      </c>
      <c r="H298" s="82"/>
    </row>
    <row r="299" spans="1:8" hidden="1">
      <c r="A299" s="77"/>
      <c r="B299" s="95" t="s">
        <v>430</v>
      </c>
      <c r="C299" s="60" t="str">
        <f>IFERROR(VLOOKUP(B299,'[2]ПО КОРИСНИЦИМА'!$C$3:$J$11605,5,FALSE),"")</f>
        <v/>
      </c>
      <c r="D299" s="61"/>
      <c r="E299" s="62">
        <f t="shared" si="10"/>
        <v>0</v>
      </c>
      <c r="F299" s="63"/>
      <c r="G299" s="79">
        <f t="shared" si="9"/>
        <v>0</v>
      </c>
      <c r="H299" s="82"/>
    </row>
    <row r="300" spans="1:8" hidden="1">
      <c r="A300" s="77"/>
      <c r="B300" s="95" t="s">
        <v>431</v>
      </c>
      <c r="C300" s="60" t="str">
        <f>IFERROR(VLOOKUP(B300,'[2]ПО КОРИСНИЦИМА'!$C$3:$J$11605,5,FALSE),"")</f>
        <v/>
      </c>
      <c r="D300" s="61"/>
      <c r="E300" s="62">
        <f t="shared" si="10"/>
        <v>0</v>
      </c>
      <c r="F300" s="63"/>
      <c r="G300" s="79">
        <f t="shared" si="9"/>
        <v>0</v>
      </c>
      <c r="H300" s="82"/>
    </row>
    <row r="301" spans="1:8" hidden="1">
      <c r="A301" s="77"/>
      <c r="B301" s="95" t="s">
        <v>432</v>
      </c>
      <c r="C301" s="60" t="str">
        <f>IFERROR(VLOOKUP(B301,'[2]ПО КОРИСНИЦИМА'!$C$3:$J$11605,5,FALSE),"")</f>
        <v/>
      </c>
      <c r="D301" s="61"/>
      <c r="E301" s="62">
        <f t="shared" si="10"/>
        <v>0</v>
      </c>
      <c r="F301" s="63"/>
      <c r="G301" s="79">
        <f t="shared" si="9"/>
        <v>0</v>
      </c>
      <c r="H301" s="82"/>
    </row>
    <row r="302" spans="1:8" hidden="1">
      <c r="A302" s="77"/>
      <c r="B302" s="95" t="s">
        <v>433</v>
      </c>
      <c r="C302" s="60" t="str">
        <f>IFERROR(VLOOKUP(B302,'[2]ПО КОРИСНИЦИМА'!$C$3:$J$11605,5,FALSE),"")</f>
        <v/>
      </c>
      <c r="D302" s="61"/>
      <c r="E302" s="62">
        <f t="shared" si="10"/>
        <v>0</v>
      </c>
      <c r="F302" s="63"/>
      <c r="G302" s="79">
        <f t="shared" si="9"/>
        <v>0</v>
      </c>
      <c r="H302" s="82"/>
    </row>
    <row r="303" spans="1:8" hidden="1">
      <c r="A303" s="77"/>
      <c r="B303" s="95" t="s">
        <v>434</v>
      </c>
      <c r="C303" s="60" t="str">
        <f>IFERROR(VLOOKUP(B303,'[2]ПО КОРИСНИЦИМА'!$C$3:$J$11605,5,FALSE),"")</f>
        <v/>
      </c>
      <c r="D303" s="61"/>
      <c r="E303" s="62">
        <f t="shared" si="10"/>
        <v>0</v>
      </c>
      <c r="F303" s="63"/>
      <c r="G303" s="79">
        <f t="shared" si="9"/>
        <v>0</v>
      </c>
      <c r="H303" s="82"/>
    </row>
    <row r="304" spans="1:8" hidden="1">
      <c r="A304" s="77"/>
      <c r="B304" s="95" t="s">
        <v>435</v>
      </c>
      <c r="C304" s="60" t="str">
        <f>IFERROR(VLOOKUP(B304,'[2]ПО КОРИСНИЦИМА'!$C$3:$J$11605,5,FALSE),"")</f>
        <v/>
      </c>
      <c r="D304" s="61"/>
      <c r="E304" s="62">
        <f t="shared" si="10"/>
        <v>0</v>
      </c>
      <c r="F304" s="63"/>
      <c r="G304" s="79">
        <f t="shared" si="9"/>
        <v>0</v>
      </c>
      <c r="H304" s="82"/>
    </row>
    <row r="305" spans="1:8" hidden="1">
      <c r="A305" s="77"/>
      <c r="B305" s="95" t="s">
        <v>436</v>
      </c>
      <c r="C305" s="60" t="str">
        <f>IFERROR(VLOOKUP(B305,'[2]ПО КОРИСНИЦИМА'!$C$3:$J$11605,5,FALSE),"")</f>
        <v/>
      </c>
      <c r="D305" s="61"/>
      <c r="E305" s="62">
        <f t="shared" si="10"/>
        <v>0</v>
      </c>
      <c r="F305" s="63"/>
      <c r="G305" s="79">
        <f t="shared" si="9"/>
        <v>0</v>
      </c>
      <c r="H305" s="82"/>
    </row>
    <row r="306" spans="1:8" hidden="1">
      <c r="A306" s="77"/>
      <c r="B306" s="95" t="s">
        <v>437</v>
      </c>
      <c r="C306" s="60" t="str">
        <f>IFERROR(VLOOKUP(B306,'[2]ПО КОРИСНИЦИМА'!$C$3:$J$11605,5,FALSE),"")</f>
        <v/>
      </c>
      <c r="D306" s="61"/>
      <c r="E306" s="62">
        <f t="shared" si="10"/>
        <v>0</v>
      </c>
      <c r="F306" s="63"/>
      <c r="G306" s="79">
        <f t="shared" si="9"/>
        <v>0</v>
      </c>
      <c r="H306" s="82"/>
    </row>
    <row r="307" spans="1:8" hidden="1">
      <c r="A307" s="87"/>
      <c r="B307" s="95" t="s">
        <v>438</v>
      </c>
      <c r="C307" s="60" t="str">
        <f>IFERROR(VLOOKUP(B307,'[2]ПО КОРИСНИЦИМА'!$C$3:$J$11605,5,FALSE),"")</f>
        <v/>
      </c>
      <c r="D307" s="61"/>
      <c r="E307" s="62">
        <f t="shared" si="10"/>
        <v>0</v>
      </c>
      <c r="F307" s="63"/>
      <c r="G307" s="79">
        <f t="shared" si="9"/>
        <v>0</v>
      </c>
      <c r="H307" s="65"/>
    </row>
    <row r="308" spans="1:8" hidden="1">
      <c r="A308" s="87"/>
      <c r="B308" s="95" t="s">
        <v>439</v>
      </c>
      <c r="C308" s="60" t="str">
        <f>IFERROR(VLOOKUP(B308,'[2]ПО КОРИСНИЦИМА'!$C$3:$J$11605,5,FALSE),"")</f>
        <v/>
      </c>
      <c r="D308" s="61"/>
      <c r="E308" s="62">
        <f t="shared" si="10"/>
        <v>0</v>
      </c>
      <c r="F308" s="63"/>
      <c r="G308" s="79">
        <f t="shared" si="9"/>
        <v>0</v>
      </c>
      <c r="H308" s="65"/>
    </row>
    <row r="309" spans="1:8" hidden="1">
      <c r="A309" s="87"/>
      <c r="B309" s="95" t="s">
        <v>440</v>
      </c>
      <c r="C309" s="60" t="str">
        <f>IFERROR(VLOOKUP(B309,'[2]ПО КОРИСНИЦИМА'!$C$3:$J$11605,5,FALSE),"")</f>
        <v/>
      </c>
      <c r="D309" s="61"/>
      <c r="E309" s="62">
        <f t="shared" si="10"/>
        <v>0</v>
      </c>
      <c r="F309" s="63"/>
      <c r="G309" s="79">
        <f t="shared" si="9"/>
        <v>0</v>
      </c>
      <c r="H309" s="65"/>
    </row>
    <row r="310" spans="1:8" hidden="1">
      <c r="A310" s="87"/>
      <c r="B310" s="95" t="s">
        <v>441</v>
      </c>
      <c r="C310" s="60" t="str">
        <f>IFERROR(VLOOKUP(B310,'[2]ПО КОРИСНИЦИМА'!$C$3:$J$11605,5,FALSE),"")</f>
        <v/>
      </c>
      <c r="D310" s="61"/>
      <c r="E310" s="62">
        <f t="shared" si="10"/>
        <v>0</v>
      </c>
      <c r="F310" s="63"/>
      <c r="G310" s="79">
        <f t="shared" si="9"/>
        <v>0</v>
      </c>
      <c r="H310" s="65"/>
    </row>
    <row r="311" spans="1:8" hidden="1">
      <c r="A311" s="89"/>
      <c r="B311" s="95" t="s">
        <v>442</v>
      </c>
      <c r="C311" s="60" t="str">
        <f>IFERROR(VLOOKUP(B311,'[2]ПО КОРИСНИЦИМА'!$C$3:$J$11605,5,FALSE),"")</f>
        <v/>
      </c>
      <c r="D311" s="61"/>
      <c r="E311" s="62">
        <f t="shared" si="10"/>
        <v>0</v>
      </c>
      <c r="F311" s="63"/>
      <c r="G311" s="79">
        <f t="shared" si="9"/>
        <v>0</v>
      </c>
      <c r="H311" s="76"/>
    </row>
    <row r="312" spans="1:8" hidden="1">
      <c r="A312" s="52" t="s">
        <v>724</v>
      </c>
      <c r="B312" s="53"/>
      <c r="C312" s="54" t="s">
        <v>443</v>
      </c>
      <c r="D312" s="55">
        <f>SUM(D313:D343)</f>
        <v>0</v>
      </c>
      <c r="E312" s="56">
        <f>IFERROR(D312/$D$614,"-")</f>
        <v>0</v>
      </c>
      <c r="F312" s="57">
        <f>SUM(F313:F343)</f>
        <v>0</v>
      </c>
      <c r="G312" s="55">
        <f t="shared" si="9"/>
        <v>0</v>
      </c>
      <c r="H312" s="84"/>
    </row>
    <row r="313" spans="1:8" hidden="1">
      <c r="A313" s="96"/>
      <c r="B313" s="95" t="s">
        <v>444</v>
      </c>
      <c r="C313" s="86" t="s">
        <v>445</v>
      </c>
      <c r="D313" s="79"/>
      <c r="E313" s="62">
        <f t="shared" si="10"/>
        <v>0</v>
      </c>
      <c r="F313" s="81"/>
      <c r="G313" s="79">
        <f t="shared" si="9"/>
        <v>0</v>
      </c>
      <c r="H313" s="82"/>
    </row>
    <row r="314" spans="1:8" hidden="1">
      <c r="A314" s="87"/>
      <c r="B314" s="87" t="s">
        <v>446</v>
      </c>
      <c r="C314" s="60" t="str">
        <f>IFERROR(VLOOKUP(B314,'[2]ПО КОРИСНИЦИМА'!$C$3:$J$11605,5,FALSE),"")</f>
        <v/>
      </c>
      <c r="D314" s="61"/>
      <c r="E314" s="62">
        <f>IFERROR(D314/$D$614,"-")</f>
        <v>0</v>
      </c>
      <c r="F314" s="63"/>
      <c r="G314" s="79">
        <f t="shared" si="9"/>
        <v>0</v>
      </c>
      <c r="H314" s="65"/>
    </row>
    <row r="315" spans="1:8" hidden="1">
      <c r="A315" s="87"/>
      <c r="B315" s="87" t="s">
        <v>447</v>
      </c>
      <c r="C315" s="60" t="str">
        <f>IFERROR(VLOOKUP(B315,'[2]ПО КОРИСНИЦИМА'!$C$3:$J$11605,5,FALSE),"")</f>
        <v/>
      </c>
      <c r="D315" s="61"/>
      <c r="E315" s="62">
        <f t="shared" si="10"/>
        <v>0</v>
      </c>
      <c r="F315" s="63"/>
      <c r="G315" s="79">
        <f t="shared" si="9"/>
        <v>0</v>
      </c>
      <c r="H315" s="65"/>
    </row>
    <row r="316" spans="1:8" hidden="1">
      <c r="A316" s="87"/>
      <c r="B316" s="87" t="s">
        <v>448</v>
      </c>
      <c r="C316" s="60" t="str">
        <f>IFERROR(VLOOKUP(B316,'[2]ПО КОРИСНИЦИМА'!$C$3:$J$11605,5,FALSE),"")</f>
        <v/>
      </c>
      <c r="D316" s="61"/>
      <c r="E316" s="62">
        <f t="shared" si="10"/>
        <v>0</v>
      </c>
      <c r="F316" s="63"/>
      <c r="G316" s="79">
        <f t="shared" si="9"/>
        <v>0</v>
      </c>
      <c r="H316" s="65"/>
    </row>
    <row r="317" spans="1:8" hidden="1">
      <c r="A317" s="87"/>
      <c r="B317" s="87" t="s">
        <v>449</v>
      </c>
      <c r="C317" s="60" t="str">
        <f>IFERROR(VLOOKUP(B317,'[2]ПО КОРИСНИЦИМА'!$C$3:$J$11605,5,FALSE),"")</f>
        <v/>
      </c>
      <c r="D317" s="61"/>
      <c r="E317" s="62">
        <f t="shared" si="10"/>
        <v>0</v>
      </c>
      <c r="F317" s="63"/>
      <c r="G317" s="79">
        <f t="shared" si="9"/>
        <v>0</v>
      </c>
      <c r="H317" s="65"/>
    </row>
    <row r="318" spans="1:8" hidden="1">
      <c r="A318" s="87"/>
      <c r="B318" s="87" t="s">
        <v>450</v>
      </c>
      <c r="C318" s="60" t="str">
        <f>IFERROR(VLOOKUP(B318,'[2]ПО КОРИСНИЦИМА'!$C$3:$J$11605,5,FALSE),"")</f>
        <v/>
      </c>
      <c r="D318" s="61"/>
      <c r="E318" s="62">
        <f t="shared" si="10"/>
        <v>0</v>
      </c>
      <c r="F318" s="63"/>
      <c r="G318" s="79">
        <f t="shared" si="9"/>
        <v>0</v>
      </c>
      <c r="H318" s="65"/>
    </row>
    <row r="319" spans="1:8" hidden="1">
      <c r="A319" s="87"/>
      <c r="B319" s="87" t="s">
        <v>451</v>
      </c>
      <c r="C319" s="60" t="str">
        <f>IFERROR(VLOOKUP(B319,'[2]ПО КОРИСНИЦИМА'!$C$3:$J$11605,5,FALSE),"")</f>
        <v/>
      </c>
      <c r="D319" s="61"/>
      <c r="E319" s="62">
        <f t="shared" si="10"/>
        <v>0</v>
      </c>
      <c r="F319" s="63"/>
      <c r="G319" s="79">
        <f t="shared" si="9"/>
        <v>0</v>
      </c>
      <c r="H319" s="65"/>
    </row>
    <row r="320" spans="1:8" hidden="1">
      <c r="A320" s="87"/>
      <c r="B320" s="87" t="s">
        <v>452</v>
      </c>
      <c r="C320" s="60" t="str">
        <f>IFERROR(VLOOKUP(B320,'[2]ПО КОРИСНИЦИМА'!$C$3:$J$11605,5,FALSE),"")</f>
        <v/>
      </c>
      <c r="D320" s="61"/>
      <c r="E320" s="62">
        <f t="shared" si="10"/>
        <v>0</v>
      </c>
      <c r="F320" s="63"/>
      <c r="G320" s="79">
        <f t="shared" si="9"/>
        <v>0</v>
      </c>
      <c r="H320" s="65"/>
    </row>
    <row r="321" spans="1:8" hidden="1">
      <c r="A321" s="87"/>
      <c r="B321" s="87" t="s">
        <v>453</v>
      </c>
      <c r="C321" s="60" t="str">
        <f>IFERROR(VLOOKUP(B321,'[2]ПО КОРИСНИЦИМА'!$C$3:$J$11605,5,FALSE),"")</f>
        <v/>
      </c>
      <c r="D321" s="61"/>
      <c r="E321" s="62">
        <f t="shared" si="10"/>
        <v>0</v>
      </c>
      <c r="F321" s="63"/>
      <c r="G321" s="79">
        <f t="shared" si="9"/>
        <v>0</v>
      </c>
      <c r="H321" s="65"/>
    </row>
    <row r="322" spans="1:8" hidden="1">
      <c r="A322" s="87"/>
      <c r="B322" s="87" t="s">
        <v>454</v>
      </c>
      <c r="C322" s="60" t="str">
        <f>IFERROR(VLOOKUP(B322,'[2]ПО КОРИСНИЦИМА'!$C$3:$J$11605,5,FALSE),"")</f>
        <v/>
      </c>
      <c r="D322" s="61"/>
      <c r="E322" s="62">
        <f t="shared" si="10"/>
        <v>0</v>
      </c>
      <c r="F322" s="63"/>
      <c r="G322" s="79">
        <f t="shared" ref="G322:G385" si="11">D322+F322</f>
        <v>0</v>
      </c>
      <c r="H322" s="65"/>
    </row>
    <row r="323" spans="1:8" hidden="1">
      <c r="A323" s="87"/>
      <c r="B323" s="87" t="s">
        <v>455</v>
      </c>
      <c r="C323" s="60" t="str">
        <f>IFERROR(VLOOKUP(B323,'[2]ПО КОРИСНИЦИМА'!$C$3:$J$11605,5,FALSE),"")</f>
        <v/>
      </c>
      <c r="D323" s="61"/>
      <c r="E323" s="62">
        <f t="shared" si="10"/>
        <v>0</v>
      </c>
      <c r="F323" s="63"/>
      <c r="G323" s="79">
        <f t="shared" si="11"/>
        <v>0</v>
      </c>
      <c r="H323" s="65"/>
    </row>
    <row r="324" spans="1:8" hidden="1">
      <c r="A324" s="87"/>
      <c r="B324" s="87" t="s">
        <v>456</v>
      </c>
      <c r="C324" s="60" t="str">
        <f>IFERROR(VLOOKUP(B324,'[2]ПО КОРИСНИЦИМА'!$C$3:$J$11605,5,FALSE),"")</f>
        <v/>
      </c>
      <c r="D324" s="61"/>
      <c r="E324" s="62">
        <f t="shared" si="10"/>
        <v>0</v>
      </c>
      <c r="F324" s="63"/>
      <c r="G324" s="79">
        <f t="shared" si="11"/>
        <v>0</v>
      </c>
      <c r="H324" s="65"/>
    </row>
    <row r="325" spans="1:8" hidden="1">
      <c r="A325" s="87"/>
      <c r="B325" s="87" t="s">
        <v>457</v>
      </c>
      <c r="C325" s="60" t="str">
        <f>IFERROR(VLOOKUP(B325,'[2]ПО КОРИСНИЦИМА'!$C$3:$J$11605,5,FALSE),"")</f>
        <v/>
      </c>
      <c r="D325" s="61"/>
      <c r="E325" s="62">
        <f t="shared" si="10"/>
        <v>0</v>
      </c>
      <c r="F325" s="63"/>
      <c r="G325" s="79">
        <f t="shared" si="11"/>
        <v>0</v>
      </c>
      <c r="H325" s="65"/>
    </row>
    <row r="326" spans="1:8" hidden="1">
      <c r="A326" s="87"/>
      <c r="B326" s="87" t="s">
        <v>458</v>
      </c>
      <c r="C326" s="60" t="str">
        <f>IFERROR(VLOOKUP(B326,'[2]ПО КОРИСНИЦИМА'!$C$3:$J$11605,5,FALSE),"")</f>
        <v/>
      </c>
      <c r="D326" s="61"/>
      <c r="E326" s="62">
        <f t="shared" si="10"/>
        <v>0</v>
      </c>
      <c r="F326" s="63"/>
      <c r="G326" s="79">
        <f t="shared" si="11"/>
        <v>0</v>
      </c>
      <c r="H326" s="65"/>
    </row>
    <row r="327" spans="1:8" hidden="1">
      <c r="A327" s="87"/>
      <c r="B327" s="87" t="s">
        <v>459</v>
      </c>
      <c r="C327" s="60" t="str">
        <f>IFERROR(VLOOKUP(B327,'[2]ПО КОРИСНИЦИМА'!$C$3:$J$11605,5,FALSE),"")</f>
        <v/>
      </c>
      <c r="D327" s="61"/>
      <c r="E327" s="62">
        <f t="shared" si="10"/>
        <v>0</v>
      </c>
      <c r="F327" s="63"/>
      <c r="G327" s="79">
        <f t="shared" si="11"/>
        <v>0</v>
      </c>
      <c r="H327" s="65"/>
    </row>
    <row r="328" spans="1:8" hidden="1">
      <c r="A328" s="87"/>
      <c r="B328" s="87" t="s">
        <v>460</v>
      </c>
      <c r="C328" s="60" t="str">
        <f>IFERROR(VLOOKUP(B328,'[2]ПО КОРИСНИЦИМА'!$C$3:$J$11605,5,FALSE),"")</f>
        <v/>
      </c>
      <c r="D328" s="61"/>
      <c r="E328" s="62">
        <f t="shared" si="10"/>
        <v>0</v>
      </c>
      <c r="F328" s="63"/>
      <c r="G328" s="79">
        <f t="shared" si="11"/>
        <v>0</v>
      </c>
      <c r="H328" s="65"/>
    </row>
    <row r="329" spans="1:8" hidden="1">
      <c r="A329" s="87"/>
      <c r="B329" s="87" t="s">
        <v>461</v>
      </c>
      <c r="C329" s="60" t="str">
        <f>IFERROR(VLOOKUP(B329,'[2]ПО КОРИСНИЦИМА'!$C$3:$J$11605,5,FALSE),"")</f>
        <v/>
      </c>
      <c r="D329" s="61"/>
      <c r="E329" s="62">
        <f t="shared" si="10"/>
        <v>0</v>
      </c>
      <c r="F329" s="63"/>
      <c r="G329" s="79">
        <f t="shared" si="11"/>
        <v>0</v>
      </c>
      <c r="H329" s="65"/>
    </row>
    <row r="330" spans="1:8" hidden="1">
      <c r="A330" s="87"/>
      <c r="B330" s="87" t="s">
        <v>462</v>
      </c>
      <c r="C330" s="60" t="str">
        <f>IFERROR(VLOOKUP(B330,'[2]ПО КОРИСНИЦИМА'!$C$3:$J$11605,5,FALSE),"")</f>
        <v/>
      </c>
      <c r="D330" s="61"/>
      <c r="E330" s="62">
        <f t="shared" si="10"/>
        <v>0</v>
      </c>
      <c r="F330" s="63"/>
      <c r="G330" s="79">
        <f t="shared" si="11"/>
        <v>0</v>
      </c>
      <c r="H330" s="65"/>
    </row>
    <row r="331" spans="1:8" hidden="1">
      <c r="A331" s="87"/>
      <c r="B331" s="87" t="s">
        <v>463</v>
      </c>
      <c r="C331" s="60" t="str">
        <f>IFERROR(VLOOKUP(B331,'[2]ПО КОРИСНИЦИМА'!$C$3:$J$11605,5,FALSE),"")</f>
        <v/>
      </c>
      <c r="D331" s="61"/>
      <c r="E331" s="62">
        <f t="shared" si="10"/>
        <v>0</v>
      </c>
      <c r="F331" s="63"/>
      <c r="G331" s="79">
        <f t="shared" si="11"/>
        <v>0</v>
      </c>
      <c r="H331" s="65"/>
    </row>
    <row r="332" spans="1:8" hidden="1">
      <c r="A332" s="87"/>
      <c r="B332" s="87" t="s">
        <v>464</v>
      </c>
      <c r="C332" s="60" t="str">
        <f>IFERROR(VLOOKUP(B332,'[2]ПО КОРИСНИЦИМА'!$C$3:$J$11605,5,FALSE),"")</f>
        <v/>
      </c>
      <c r="D332" s="61"/>
      <c r="E332" s="62">
        <f t="shared" si="10"/>
        <v>0</v>
      </c>
      <c r="F332" s="63"/>
      <c r="G332" s="79">
        <f t="shared" si="11"/>
        <v>0</v>
      </c>
      <c r="H332" s="65"/>
    </row>
    <row r="333" spans="1:8" hidden="1">
      <c r="A333" s="87"/>
      <c r="B333" s="87" t="s">
        <v>465</v>
      </c>
      <c r="C333" s="60" t="str">
        <f>IFERROR(VLOOKUP(B333,'[2]ПО КОРИСНИЦИМА'!$C$3:$J$11605,5,FALSE),"")</f>
        <v/>
      </c>
      <c r="D333" s="61"/>
      <c r="E333" s="62">
        <f t="shared" si="10"/>
        <v>0</v>
      </c>
      <c r="F333" s="63"/>
      <c r="G333" s="79">
        <f t="shared" si="11"/>
        <v>0</v>
      </c>
      <c r="H333" s="65"/>
    </row>
    <row r="334" spans="1:8" hidden="1">
      <c r="A334" s="87"/>
      <c r="B334" s="87" t="s">
        <v>466</v>
      </c>
      <c r="C334" s="60" t="str">
        <f>IFERROR(VLOOKUP(B334,'[2]ПО КОРИСНИЦИМА'!$C$3:$J$11605,5,FALSE),"")</f>
        <v/>
      </c>
      <c r="D334" s="61"/>
      <c r="E334" s="62">
        <f t="shared" si="10"/>
        <v>0</v>
      </c>
      <c r="F334" s="63"/>
      <c r="G334" s="79">
        <f t="shared" si="11"/>
        <v>0</v>
      </c>
      <c r="H334" s="65"/>
    </row>
    <row r="335" spans="1:8" hidden="1">
      <c r="A335" s="87"/>
      <c r="B335" s="87" t="s">
        <v>467</v>
      </c>
      <c r="C335" s="60" t="str">
        <f>IFERROR(VLOOKUP(B335,'[2]ПО КОРИСНИЦИМА'!$C$3:$J$11605,5,FALSE),"")</f>
        <v/>
      </c>
      <c r="D335" s="61"/>
      <c r="E335" s="62">
        <f t="shared" si="10"/>
        <v>0</v>
      </c>
      <c r="F335" s="63"/>
      <c r="G335" s="79">
        <f t="shared" si="11"/>
        <v>0</v>
      </c>
      <c r="H335" s="65"/>
    </row>
    <row r="336" spans="1:8" hidden="1">
      <c r="A336" s="87"/>
      <c r="B336" s="87" t="s">
        <v>468</v>
      </c>
      <c r="C336" s="60" t="str">
        <f>IFERROR(VLOOKUP(B336,'[2]ПО КОРИСНИЦИМА'!$C$3:$J$11605,5,FALSE),"")</f>
        <v/>
      </c>
      <c r="D336" s="61"/>
      <c r="E336" s="62">
        <f t="shared" si="10"/>
        <v>0</v>
      </c>
      <c r="F336" s="63"/>
      <c r="G336" s="79">
        <f t="shared" si="11"/>
        <v>0</v>
      </c>
      <c r="H336" s="65"/>
    </row>
    <row r="337" spans="1:8" hidden="1">
      <c r="A337" s="87"/>
      <c r="B337" s="87" t="s">
        <v>469</v>
      </c>
      <c r="C337" s="60" t="str">
        <f>IFERROR(VLOOKUP(B337,'[2]ПО КОРИСНИЦИМА'!$C$3:$J$11605,5,FALSE),"")</f>
        <v/>
      </c>
      <c r="D337" s="61"/>
      <c r="E337" s="62">
        <f t="shared" si="10"/>
        <v>0</v>
      </c>
      <c r="F337" s="63"/>
      <c r="G337" s="79">
        <f t="shared" si="11"/>
        <v>0</v>
      </c>
      <c r="H337" s="65"/>
    </row>
    <row r="338" spans="1:8" hidden="1">
      <c r="A338" s="87"/>
      <c r="B338" s="87" t="s">
        <v>470</v>
      </c>
      <c r="C338" s="60" t="str">
        <f>IFERROR(VLOOKUP(B338,'[2]ПО КОРИСНИЦИМА'!$C$3:$J$11605,5,FALSE),"")</f>
        <v/>
      </c>
      <c r="D338" s="61"/>
      <c r="E338" s="62">
        <f t="shared" si="10"/>
        <v>0</v>
      </c>
      <c r="F338" s="63"/>
      <c r="G338" s="79">
        <f t="shared" si="11"/>
        <v>0</v>
      </c>
      <c r="H338" s="65"/>
    </row>
    <row r="339" spans="1:8" hidden="1">
      <c r="A339" s="87"/>
      <c r="B339" s="87" t="s">
        <v>471</v>
      </c>
      <c r="C339" s="60" t="str">
        <f>IFERROR(VLOOKUP(B339,'[2]ПО КОРИСНИЦИМА'!$C$3:$J$11605,5,FALSE),"")</f>
        <v/>
      </c>
      <c r="D339" s="61"/>
      <c r="E339" s="62">
        <f t="shared" si="10"/>
        <v>0</v>
      </c>
      <c r="F339" s="63"/>
      <c r="G339" s="79">
        <f t="shared" si="11"/>
        <v>0</v>
      </c>
      <c r="H339" s="65"/>
    </row>
    <row r="340" spans="1:8" hidden="1">
      <c r="A340" s="87"/>
      <c r="B340" s="87" t="s">
        <v>472</v>
      </c>
      <c r="C340" s="60" t="str">
        <f>IFERROR(VLOOKUP(B340,'[2]ПО КОРИСНИЦИМА'!$C$3:$J$11605,5,FALSE),"")</f>
        <v/>
      </c>
      <c r="D340" s="61"/>
      <c r="E340" s="62">
        <f t="shared" si="10"/>
        <v>0</v>
      </c>
      <c r="F340" s="63"/>
      <c r="G340" s="79">
        <f t="shared" si="11"/>
        <v>0</v>
      </c>
      <c r="H340" s="65"/>
    </row>
    <row r="341" spans="1:8" hidden="1">
      <c r="A341" s="87"/>
      <c r="B341" s="87" t="s">
        <v>473</v>
      </c>
      <c r="C341" s="60" t="str">
        <f>IFERROR(VLOOKUP(B341,'[2]ПО КОРИСНИЦИМА'!$C$3:$J$11605,5,FALSE),"")</f>
        <v/>
      </c>
      <c r="D341" s="61"/>
      <c r="E341" s="62">
        <f t="shared" si="10"/>
        <v>0</v>
      </c>
      <c r="F341" s="63"/>
      <c r="G341" s="79">
        <f t="shared" si="11"/>
        <v>0</v>
      </c>
      <c r="H341" s="65"/>
    </row>
    <row r="342" spans="1:8" hidden="1">
      <c r="A342" s="87"/>
      <c r="B342" s="87" t="s">
        <v>474</v>
      </c>
      <c r="C342" s="60" t="str">
        <f>IFERROR(VLOOKUP(B342,'[2]ПО КОРИСНИЦИМА'!$C$3:$J$11605,5,FALSE),"")</f>
        <v/>
      </c>
      <c r="D342" s="61"/>
      <c r="E342" s="62">
        <f t="shared" si="10"/>
        <v>0</v>
      </c>
      <c r="F342" s="63"/>
      <c r="G342" s="79">
        <f t="shared" si="11"/>
        <v>0</v>
      </c>
      <c r="H342" s="65"/>
    </row>
    <row r="343" spans="1:8" hidden="1">
      <c r="A343" s="89"/>
      <c r="B343" s="87" t="s">
        <v>475</v>
      </c>
      <c r="C343" s="60" t="str">
        <f>IFERROR(VLOOKUP(B343,'[2]ПО КОРИСНИЦИМА'!$C$3:$J$11605,5,FALSE),"")</f>
        <v/>
      </c>
      <c r="D343" s="61"/>
      <c r="E343" s="62">
        <f t="shared" si="10"/>
        <v>0</v>
      </c>
      <c r="F343" s="63"/>
      <c r="G343" s="79">
        <f t="shared" si="11"/>
        <v>0</v>
      </c>
      <c r="H343" s="76"/>
    </row>
    <row r="344" spans="1:8">
      <c r="A344" s="52" t="s">
        <v>1074</v>
      </c>
      <c r="B344" s="53"/>
      <c r="C344" s="54" t="s">
        <v>476</v>
      </c>
      <c r="D344" s="55">
        <f>SUM(D345:D379)</f>
        <v>11110000</v>
      </c>
      <c r="E344" s="56">
        <f t="shared" si="10"/>
        <v>4.1020074360422827E-2</v>
      </c>
      <c r="F344" s="57">
        <f>SUM(F345:F379)</f>
        <v>8091000</v>
      </c>
      <c r="G344" s="55">
        <f t="shared" si="11"/>
        <v>19201000</v>
      </c>
      <c r="H344" s="84"/>
    </row>
    <row r="345" spans="1:8">
      <c r="A345" s="144"/>
      <c r="B345" s="145" t="s">
        <v>1077</v>
      </c>
      <c r="C345" s="140" t="s">
        <v>1076</v>
      </c>
      <c r="D345" s="128">
        <f>'расходи по кор.'!G786</f>
        <v>6440000</v>
      </c>
      <c r="E345" s="129">
        <f t="shared" si="10"/>
        <v>2.3777612860587129E-2</v>
      </c>
      <c r="F345" s="130">
        <f>'расходи по кор.'!H791+'расходи по кор.'!I791</f>
        <v>0</v>
      </c>
      <c r="G345" s="128">
        <f t="shared" si="11"/>
        <v>6440000</v>
      </c>
      <c r="H345" s="134" t="s">
        <v>1113</v>
      </c>
    </row>
    <row r="346" spans="1:8" hidden="1">
      <c r="A346" s="146"/>
      <c r="B346" s="138" t="s">
        <v>477</v>
      </c>
      <c r="C346" s="139" t="s">
        <v>478</v>
      </c>
      <c r="D346" s="122"/>
      <c r="E346" s="123">
        <f t="shared" si="10"/>
        <v>0</v>
      </c>
      <c r="F346" s="124"/>
      <c r="G346" s="128">
        <f t="shared" si="11"/>
        <v>0</v>
      </c>
      <c r="H346" s="125"/>
    </row>
    <row r="347" spans="1:8" hidden="1">
      <c r="A347" s="146"/>
      <c r="B347" s="138" t="s">
        <v>479</v>
      </c>
      <c r="C347" s="139" t="s">
        <v>480</v>
      </c>
      <c r="D347" s="122"/>
      <c r="E347" s="123">
        <f t="shared" ref="E347:E379" si="12">IFERROR(D347/$D$614,"-")</f>
        <v>0</v>
      </c>
      <c r="F347" s="124"/>
      <c r="G347" s="128">
        <f t="shared" si="11"/>
        <v>0</v>
      </c>
      <c r="H347" s="125"/>
    </row>
    <row r="348" spans="1:8" hidden="1">
      <c r="A348" s="146"/>
      <c r="B348" s="138" t="s">
        <v>481</v>
      </c>
      <c r="C348" s="139" t="s">
        <v>482</v>
      </c>
      <c r="D348" s="122"/>
      <c r="E348" s="123">
        <f t="shared" si="12"/>
        <v>0</v>
      </c>
      <c r="F348" s="124"/>
      <c r="G348" s="128">
        <f t="shared" si="11"/>
        <v>0</v>
      </c>
      <c r="H348" s="125"/>
    </row>
    <row r="349" spans="1:8">
      <c r="A349" s="146"/>
      <c r="B349" s="138" t="s">
        <v>483</v>
      </c>
      <c r="C349" s="139" t="s">
        <v>484</v>
      </c>
      <c r="D349" s="122">
        <f>'расходи по кор.'!G424</f>
        <v>970000</v>
      </c>
      <c r="E349" s="123">
        <f t="shared" si="12"/>
        <v>3.5814106327281855E-3</v>
      </c>
      <c r="F349" s="124">
        <f>'расходи по кор.'!I424</f>
        <v>0</v>
      </c>
      <c r="G349" s="128">
        <f t="shared" si="11"/>
        <v>970000</v>
      </c>
      <c r="H349" s="125" t="s">
        <v>1112</v>
      </c>
    </row>
    <row r="350" spans="1:8">
      <c r="A350" s="146"/>
      <c r="B350" s="138" t="s">
        <v>749</v>
      </c>
      <c r="C350" s="121" t="s">
        <v>1172</v>
      </c>
      <c r="D350" s="142">
        <f>'расходи по кор.'!G409</f>
        <v>1700000</v>
      </c>
      <c r="E350" s="123">
        <f t="shared" si="12"/>
        <v>6.2766990470493975E-3</v>
      </c>
      <c r="F350" s="143">
        <f>'расходи по кор.'!I409+'расходи по кор.'!H409</f>
        <v>0</v>
      </c>
      <c r="G350" s="128">
        <f t="shared" si="11"/>
        <v>1700000</v>
      </c>
      <c r="H350" s="125" t="s">
        <v>1114</v>
      </c>
    </row>
    <row r="351" spans="1:8" hidden="1">
      <c r="A351" s="97"/>
      <c r="B351" s="90" t="s">
        <v>1226</v>
      </c>
      <c r="C351" s="60" t="s">
        <v>1227</v>
      </c>
      <c r="D351" s="61"/>
      <c r="E351" s="62">
        <f t="shared" si="12"/>
        <v>0</v>
      </c>
      <c r="F351" s="63"/>
      <c r="G351" s="99">
        <f t="shared" si="11"/>
        <v>0</v>
      </c>
      <c r="H351" s="125" t="s">
        <v>1114</v>
      </c>
    </row>
    <row r="352" spans="1:8">
      <c r="A352" s="97"/>
      <c r="B352" s="90" t="s">
        <v>1226</v>
      </c>
      <c r="C352" s="60" t="s">
        <v>1170</v>
      </c>
      <c r="D352" s="61">
        <f>'расходи по кор.'!G375</f>
        <v>2000000</v>
      </c>
      <c r="E352" s="62">
        <f t="shared" si="12"/>
        <v>7.3843518200581151E-3</v>
      </c>
      <c r="F352" s="63">
        <f>'расходи по кор.'!H375+'расходи по кор.'!I375</f>
        <v>0</v>
      </c>
      <c r="G352" s="99">
        <f t="shared" si="11"/>
        <v>2000000</v>
      </c>
      <c r="H352" s="125" t="s">
        <v>1114</v>
      </c>
    </row>
    <row r="353" spans="1:8">
      <c r="A353" s="146"/>
      <c r="B353" s="138" t="s">
        <v>1411</v>
      </c>
      <c r="C353" s="121" t="s">
        <v>1412</v>
      </c>
      <c r="D353" s="142">
        <f>'расходи по кор.'!G391</f>
        <v>0</v>
      </c>
      <c r="E353" s="123">
        <f t="shared" si="12"/>
        <v>0</v>
      </c>
      <c r="F353" s="143">
        <f>'расходи по кор.'!H392+'расходи по кор.'!I392</f>
        <v>8091000</v>
      </c>
      <c r="G353" s="128">
        <f t="shared" si="11"/>
        <v>8091000</v>
      </c>
      <c r="H353" s="125" t="s">
        <v>1114</v>
      </c>
    </row>
    <row r="354" spans="1:8" hidden="1">
      <c r="A354" s="97"/>
      <c r="B354" s="90" t="s">
        <v>485</v>
      </c>
      <c r="C354" s="60" t="str">
        <f>IFERROR(VLOOKUP(B354,'[2]ПО КОРИСНИЦИМА'!$C$3:$J$11605,5,FALSE),"")</f>
        <v/>
      </c>
      <c r="D354" s="61"/>
      <c r="E354" s="62">
        <f t="shared" si="12"/>
        <v>0</v>
      </c>
      <c r="F354" s="63"/>
      <c r="G354" s="99">
        <f t="shared" si="11"/>
        <v>0</v>
      </c>
      <c r="H354" s="65"/>
    </row>
    <row r="355" spans="1:8" hidden="1">
      <c r="A355" s="97"/>
      <c r="B355" s="90" t="s">
        <v>486</v>
      </c>
      <c r="C355" s="60" t="str">
        <f>IFERROR(VLOOKUP(B355,'[2]ПО КОРИСНИЦИМА'!$C$3:$J$11605,5,FALSE),"")</f>
        <v/>
      </c>
      <c r="D355" s="61"/>
      <c r="E355" s="62">
        <f t="shared" si="12"/>
        <v>0</v>
      </c>
      <c r="F355" s="63"/>
      <c r="G355" s="99">
        <f t="shared" si="11"/>
        <v>0</v>
      </c>
      <c r="H355" s="65"/>
    </row>
    <row r="356" spans="1:8" hidden="1">
      <c r="A356" s="97"/>
      <c r="B356" s="90" t="s">
        <v>487</v>
      </c>
      <c r="C356" s="60" t="str">
        <f>IFERROR(VLOOKUP(B356,'[2]ПО КОРИСНИЦИМА'!$C$3:$J$11605,5,FALSE),"")</f>
        <v/>
      </c>
      <c r="D356" s="61"/>
      <c r="E356" s="62">
        <f t="shared" si="12"/>
        <v>0</v>
      </c>
      <c r="F356" s="63"/>
      <c r="G356" s="99">
        <f t="shared" si="11"/>
        <v>0</v>
      </c>
      <c r="H356" s="65"/>
    </row>
    <row r="357" spans="1:8" hidden="1">
      <c r="A357" s="97"/>
      <c r="B357" s="90" t="s">
        <v>488</v>
      </c>
      <c r="C357" s="60" t="str">
        <f>IFERROR(VLOOKUP(B357,'[2]ПО КОРИСНИЦИМА'!$C$3:$J$11605,5,FALSE),"")</f>
        <v/>
      </c>
      <c r="D357" s="61"/>
      <c r="E357" s="62">
        <f t="shared" si="12"/>
        <v>0</v>
      </c>
      <c r="F357" s="63"/>
      <c r="G357" s="99">
        <f t="shared" si="11"/>
        <v>0</v>
      </c>
      <c r="H357" s="65"/>
    </row>
    <row r="358" spans="1:8" hidden="1">
      <c r="A358" s="97"/>
      <c r="B358" s="90" t="s">
        <v>489</v>
      </c>
      <c r="C358" s="60" t="str">
        <f>IFERROR(VLOOKUP(B358,'[2]ПО КОРИСНИЦИМА'!$C$3:$J$11605,5,FALSE),"")</f>
        <v/>
      </c>
      <c r="D358" s="61"/>
      <c r="E358" s="62">
        <f t="shared" si="12"/>
        <v>0</v>
      </c>
      <c r="F358" s="63"/>
      <c r="G358" s="99">
        <f t="shared" si="11"/>
        <v>0</v>
      </c>
      <c r="H358" s="65"/>
    </row>
    <row r="359" spans="1:8" hidden="1">
      <c r="A359" s="97"/>
      <c r="B359" s="90" t="s">
        <v>490</v>
      </c>
      <c r="C359" s="60" t="str">
        <f>IFERROR(VLOOKUP(B359,'[2]ПО КОРИСНИЦИМА'!$C$3:$J$11605,5,FALSE),"")</f>
        <v/>
      </c>
      <c r="D359" s="61"/>
      <c r="E359" s="62">
        <f t="shared" si="12"/>
        <v>0</v>
      </c>
      <c r="F359" s="63"/>
      <c r="G359" s="99">
        <f t="shared" si="11"/>
        <v>0</v>
      </c>
      <c r="H359" s="65"/>
    </row>
    <row r="360" spans="1:8" hidden="1">
      <c r="A360" s="97"/>
      <c r="B360" s="90" t="s">
        <v>491</v>
      </c>
      <c r="C360" s="60" t="str">
        <f>IFERROR(VLOOKUP(B360,'[2]ПО КОРИСНИЦИМА'!$C$3:$J$11605,5,FALSE),"")</f>
        <v/>
      </c>
      <c r="D360" s="61"/>
      <c r="E360" s="62">
        <f t="shared" si="12"/>
        <v>0</v>
      </c>
      <c r="F360" s="63"/>
      <c r="G360" s="99">
        <f t="shared" si="11"/>
        <v>0</v>
      </c>
      <c r="H360" s="65"/>
    </row>
    <row r="361" spans="1:8" hidden="1">
      <c r="A361" s="97"/>
      <c r="B361" s="90" t="s">
        <v>492</v>
      </c>
      <c r="C361" s="60" t="str">
        <f>IFERROR(VLOOKUP(B361,'[2]ПО КОРИСНИЦИМА'!$C$3:$J$11605,5,FALSE),"")</f>
        <v/>
      </c>
      <c r="D361" s="61"/>
      <c r="E361" s="62">
        <f t="shared" si="12"/>
        <v>0</v>
      </c>
      <c r="F361" s="63"/>
      <c r="G361" s="99">
        <f t="shared" si="11"/>
        <v>0</v>
      </c>
      <c r="H361" s="65"/>
    </row>
    <row r="362" spans="1:8" hidden="1">
      <c r="A362" s="97"/>
      <c r="B362" s="90" t="s">
        <v>493</v>
      </c>
      <c r="C362" s="60" t="str">
        <f>IFERROR(VLOOKUP(B362,'[2]ПО КОРИСНИЦИМА'!$C$3:$J$11605,5,FALSE),"")</f>
        <v/>
      </c>
      <c r="D362" s="61"/>
      <c r="E362" s="62">
        <f t="shared" si="12"/>
        <v>0</v>
      </c>
      <c r="F362" s="63"/>
      <c r="G362" s="99">
        <f t="shared" si="11"/>
        <v>0</v>
      </c>
      <c r="H362" s="65"/>
    </row>
    <row r="363" spans="1:8" hidden="1">
      <c r="A363" s="97"/>
      <c r="B363" s="90" t="s">
        <v>494</v>
      </c>
      <c r="C363" s="60" t="str">
        <f>IFERROR(VLOOKUP(B363,'[2]ПО КОРИСНИЦИМА'!$C$3:$J$11605,5,FALSE),"")</f>
        <v/>
      </c>
      <c r="D363" s="61"/>
      <c r="E363" s="62">
        <f t="shared" si="12"/>
        <v>0</v>
      </c>
      <c r="F363" s="63"/>
      <c r="G363" s="99">
        <f t="shared" si="11"/>
        <v>0</v>
      </c>
      <c r="H363" s="65"/>
    </row>
    <row r="364" spans="1:8" hidden="1">
      <c r="A364" s="97"/>
      <c r="B364" s="90" t="s">
        <v>495</v>
      </c>
      <c r="C364" s="60" t="str">
        <f>IFERROR(VLOOKUP(B364,'[2]ПО КОРИСНИЦИМА'!$C$3:$J$11605,5,FALSE),"")</f>
        <v/>
      </c>
      <c r="D364" s="61"/>
      <c r="E364" s="62">
        <f t="shared" si="12"/>
        <v>0</v>
      </c>
      <c r="F364" s="63"/>
      <c r="G364" s="99">
        <f t="shared" si="11"/>
        <v>0</v>
      </c>
      <c r="H364" s="65"/>
    </row>
    <row r="365" spans="1:8" hidden="1">
      <c r="A365" s="97"/>
      <c r="B365" s="90" t="s">
        <v>496</v>
      </c>
      <c r="C365" s="60" t="str">
        <f>IFERROR(VLOOKUP(B365,'[2]ПО КОРИСНИЦИМА'!$C$3:$J$11605,5,FALSE),"")</f>
        <v/>
      </c>
      <c r="D365" s="61"/>
      <c r="E365" s="62">
        <f t="shared" si="12"/>
        <v>0</v>
      </c>
      <c r="F365" s="63"/>
      <c r="G365" s="99">
        <f t="shared" si="11"/>
        <v>0</v>
      </c>
      <c r="H365" s="65"/>
    </row>
    <row r="366" spans="1:8" hidden="1">
      <c r="A366" s="97"/>
      <c r="B366" s="90" t="s">
        <v>497</v>
      </c>
      <c r="C366" s="60" t="str">
        <f>IFERROR(VLOOKUP(B366,'[2]ПО КОРИСНИЦИМА'!$C$3:$J$11605,5,FALSE),"")</f>
        <v/>
      </c>
      <c r="D366" s="61"/>
      <c r="E366" s="62">
        <f t="shared" si="12"/>
        <v>0</v>
      </c>
      <c r="F366" s="63"/>
      <c r="G366" s="99">
        <f t="shared" si="11"/>
        <v>0</v>
      </c>
      <c r="H366" s="65"/>
    </row>
    <row r="367" spans="1:8" hidden="1">
      <c r="A367" s="97"/>
      <c r="B367" s="90" t="s">
        <v>498</v>
      </c>
      <c r="C367" s="60" t="str">
        <f>IFERROR(VLOOKUP(B367,'[2]ПО КОРИСНИЦИМА'!$C$3:$J$11605,5,FALSE),"")</f>
        <v/>
      </c>
      <c r="D367" s="61"/>
      <c r="E367" s="62">
        <f t="shared" si="12"/>
        <v>0</v>
      </c>
      <c r="F367" s="63"/>
      <c r="G367" s="99">
        <f t="shared" si="11"/>
        <v>0</v>
      </c>
      <c r="H367" s="65"/>
    </row>
    <row r="368" spans="1:8" hidden="1">
      <c r="A368" s="97"/>
      <c r="B368" s="90" t="s">
        <v>499</v>
      </c>
      <c r="C368" s="60" t="str">
        <f>IFERROR(VLOOKUP(B368,'[2]ПО КОРИСНИЦИМА'!$C$3:$J$11605,5,FALSE),"")</f>
        <v/>
      </c>
      <c r="D368" s="61"/>
      <c r="E368" s="62">
        <f t="shared" si="12"/>
        <v>0</v>
      </c>
      <c r="F368" s="63"/>
      <c r="G368" s="99">
        <f t="shared" si="11"/>
        <v>0</v>
      </c>
      <c r="H368" s="65"/>
    </row>
    <row r="369" spans="1:10" hidden="1">
      <c r="A369" s="97"/>
      <c r="B369" s="90" t="s">
        <v>500</v>
      </c>
      <c r="C369" s="60" t="str">
        <f>IFERROR(VLOOKUP(B369,'[2]ПО КОРИСНИЦИМА'!$C$3:$J$11605,5,FALSE),"")</f>
        <v/>
      </c>
      <c r="D369" s="61"/>
      <c r="E369" s="62">
        <f t="shared" si="12"/>
        <v>0</v>
      </c>
      <c r="F369" s="63"/>
      <c r="G369" s="99">
        <f t="shared" si="11"/>
        <v>0</v>
      </c>
      <c r="H369" s="65"/>
    </row>
    <row r="370" spans="1:10" hidden="1">
      <c r="A370" s="97"/>
      <c r="B370" s="90" t="s">
        <v>501</v>
      </c>
      <c r="C370" s="60" t="str">
        <f>IFERROR(VLOOKUP(B370,'[2]ПО КОРИСНИЦИМА'!$C$3:$J$11605,5,FALSE),"")</f>
        <v/>
      </c>
      <c r="D370" s="61"/>
      <c r="E370" s="62">
        <f t="shared" si="12"/>
        <v>0</v>
      </c>
      <c r="F370" s="63"/>
      <c r="G370" s="99">
        <f t="shared" si="11"/>
        <v>0</v>
      </c>
      <c r="H370" s="65"/>
    </row>
    <row r="371" spans="1:10" hidden="1">
      <c r="A371" s="97"/>
      <c r="B371" s="90" t="s">
        <v>502</v>
      </c>
      <c r="C371" s="60" t="str">
        <f>IFERROR(VLOOKUP(B371,'[2]ПО КОРИСНИЦИМА'!$C$3:$J$11605,5,FALSE),"")</f>
        <v/>
      </c>
      <c r="D371" s="61"/>
      <c r="E371" s="62">
        <f t="shared" si="12"/>
        <v>0</v>
      </c>
      <c r="F371" s="63"/>
      <c r="G371" s="99">
        <f t="shared" si="11"/>
        <v>0</v>
      </c>
      <c r="H371" s="65"/>
    </row>
    <row r="372" spans="1:10" hidden="1">
      <c r="A372" s="97"/>
      <c r="B372" s="90" t="s">
        <v>503</v>
      </c>
      <c r="C372" s="60" t="str">
        <f>IFERROR(VLOOKUP(B372,'[2]ПО КОРИСНИЦИМА'!$C$3:$J$11605,5,FALSE),"")</f>
        <v/>
      </c>
      <c r="D372" s="61"/>
      <c r="E372" s="62">
        <f t="shared" si="12"/>
        <v>0</v>
      </c>
      <c r="F372" s="63"/>
      <c r="G372" s="99">
        <f t="shared" si="11"/>
        <v>0</v>
      </c>
      <c r="H372" s="65"/>
    </row>
    <row r="373" spans="1:10" hidden="1">
      <c r="A373" s="97"/>
      <c r="B373" s="90" t="s">
        <v>504</v>
      </c>
      <c r="C373" s="60" t="str">
        <f>IFERROR(VLOOKUP(B373,'[2]ПО КОРИСНИЦИМА'!$C$3:$J$11605,5,FALSE),"")</f>
        <v/>
      </c>
      <c r="D373" s="61"/>
      <c r="E373" s="62">
        <f t="shared" si="12"/>
        <v>0</v>
      </c>
      <c r="F373" s="63"/>
      <c r="G373" s="99">
        <f t="shared" si="11"/>
        <v>0</v>
      </c>
      <c r="H373" s="65"/>
    </row>
    <row r="374" spans="1:10" hidden="1">
      <c r="A374" s="97"/>
      <c r="B374" s="90" t="s">
        <v>505</v>
      </c>
      <c r="C374" s="60" t="str">
        <f>IFERROR(VLOOKUP(B374,'[2]ПО КОРИСНИЦИМА'!$C$3:$J$11605,5,FALSE),"")</f>
        <v/>
      </c>
      <c r="D374" s="61"/>
      <c r="E374" s="62">
        <f t="shared" si="12"/>
        <v>0</v>
      </c>
      <c r="F374" s="63"/>
      <c r="G374" s="99">
        <f t="shared" si="11"/>
        <v>0</v>
      </c>
      <c r="H374" s="65"/>
    </row>
    <row r="375" spans="1:10" hidden="1">
      <c r="A375" s="97"/>
      <c r="B375" s="90" t="s">
        <v>506</v>
      </c>
      <c r="C375" s="60" t="str">
        <f>IFERROR(VLOOKUP(B375,'[2]ПО КОРИСНИЦИМА'!$C$3:$J$11605,5,FALSE),"")</f>
        <v/>
      </c>
      <c r="D375" s="61"/>
      <c r="E375" s="62">
        <f t="shared" si="12"/>
        <v>0</v>
      </c>
      <c r="F375" s="63"/>
      <c r="G375" s="99">
        <f t="shared" si="11"/>
        <v>0</v>
      </c>
      <c r="H375" s="65"/>
    </row>
    <row r="376" spans="1:10" hidden="1">
      <c r="A376" s="97"/>
      <c r="B376" s="90" t="s">
        <v>507</v>
      </c>
      <c r="C376" s="60" t="str">
        <f>IFERROR(VLOOKUP(B376,'[2]ПО КОРИСНИЦИМА'!$C$3:$J$11605,5,FALSE),"")</f>
        <v/>
      </c>
      <c r="D376" s="61"/>
      <c r="E376" s="62">
        <f t="shared" si="12"/>
        <v>0</v>
      </c>
      <c r="F376" s="63"/>
      <c r="G376" s="99">
        <f t="shared" si="11"/>
        <v>0</v>
      </c>
      <c r="H376" s="65"/>
    </row>
    <row r="377" spans="1:10" hidden="1">
      <c r="A377" s="97"/>
      <c r="B377" s="90" t="s">
        <v>508</v>
      </c>
      <c r="C377" s="60" t="str">
        <f>IFERROR(VLOOKUP(B377,'[2]ПО КОРИСНИЦИМА'!$C$3:$J$11605,5,FALSE),"")</f>
        <v/>
      </c>
      <c r="D377" s="61"/>
      <c r="E377" s="62">
        <f t="shared" si="12"/>
        <v>0</v>
      </c>
      <c r="F377" s="63"/>
      <c r="G377" s="99">
        <f t="shared" si="11"/>
        <v>0</v>
      </c>
      <c r="H377" s="65"/>
    </row>
    <row r="378" spans="1:10" hidden="1">
      <c r="A378" s="97"/>
      <c r="B378" s="90" t="s">
        <v>509</v>
      </c>
      <c r="C378" s="60" t="str">
        <f>IFERROR(VLOOKUP(B378,'[2]ПО КОРИСНИЦИМА'!$C$3:$J$11605,5,FALSE),"")</f>
        <v/>
      </c>
      <c r="D378" s="61"/>
      <c r="E378" s="62">
        <f t="shared" si="12"/>
        <v>0</v>
      </c>
      <c r="F378" s="63"/>
      <c r="G378" s="99">
        <f t="shared" si="11"/>
        <v>0</v>
      </c>
      <c r="H378" s="65"/>
    </row>
    <row r="379" spans="1:10" hidden="1">
      <c r="A379" s="97"/>
      <c r="B379" s="90" t="s">
        <v>510</v>
      </c>
      <c r="C379" s="60" t="str">
        <f>IFERROR(VLOOKUP(B379,'[2]ПО КОРИСНИЦИМА'!$C$3:$J$11605,5,FALSE),"")</f>
        <v/>
      </c>
      <c r="D379" s="61"/>
      <c r="E379" s="62">
        <f t="shared" si="12"/>
        <v>0</v>
      </c>
      <c r="F379" s="63"/>
      <c r="G379" s="99">
        <f t="shared" si="11"/>
        <v>0</v>
      </c>
      <c r="H379" s="65"/>
    </row>
    <row r="380" spans="1:10">
      <c r="A380" s="52" t="s">
        <v>23</v>
      </c>
      <c r="B380" s="53"/>
      <c r="C380" s="54" t="s">
        <v>511</v>
      </c>
      <c r="D380" s="55">
        <f>SUM(D381:D411)</f>
        <v>12785000</v>
      </c>
      <c r="E380" s="56">
        <f>IFERROR(D380/$D$614,"-")</f>
        <v>4.72044690097215E-2</v>
      </c>
      <c r="F380" s="57">
        <f>SUM(F381:F411)</f>
        <v>0</v>
      </c>
      <c r="G380" s="55">
        <f t="shared" si="11"/>
        <v>12785000</v>
      </c>
      <c r="H380" s="84"/>
      <c r="J380" s="1"/>
    </row>
    <row r="381" spans="1:10">
      <c r="A381" s="144"/>
      <c r="B381" s="145" t="s">
        <v>24</v>
      </c>
      <c r="C381" s="140" t="s">
        <v>512</v>
      </c>
      <c r="D381" s="128">
        <f>'расходи по кор.'!G806</f>
        <v>12785000</v>
      </c>
      <c r="E381" s="129">
        <f>IFERROR(D381/$D$614,"-")</f>
        <v>4.72044690097215E-2</v>
      </c>
      <c r="F381" s="130">
        <f>'расходи по кор.'!I806</f>
        <v>0</v>
      </c>
      <c r="G381" s="128">
        <f t="shared" si="11"/>
        <v>12785000</v>
      </c>
      <c r="H381" s="134" t="s">
        <v>1115</v>
      </c>
    </row>
    <row r="382" spans="1:10" hidden="1">
      <c r="A382" s="135"/>
      <c r="B382" s="135" t="s">
        <v>513</v>
      </c>
      <c r="C382" s="121" t="s">
        <v>1354</v>
      </c>
      <c r="D382" s="142">
        <f>'расходи по кор.'!G818</f>
        <v>0</v>
      </c>
      <c r="E382" s="123">
        <f>IFERROR(D382/$D$614,"-")</f>
        <v>0</v>
      </c>
      <c r="F382" s="143">
        <f>'расходи по кор.'!I818</f>
        <v>0</v>
      </c>
      <c r="G382" s="122">
        <f t="shared" si="11"/>
        <v>0</v>
      </c>
      <c r="H382" s="134" t="s">
        <v>1115</v>
      </c>
    </row>
    <row r="383" spans="1:10" hidden="1">
      <c r="A383" s="135"/>
      <c r="B383" s="135" t="s">
        <v>1228</v>
      </c>
      <c r="C383" s="121" t="s">
        <v>1229</v>
      </c>
      <c r="D383" s="142">
        <f>'расходи по кор.'!G830</f>
        <v>0</v>
      </c>
      <c r="E383" s="123">
        <f t="shared" ref="E383:E411" si="13">IFERROR(D383/$D$614,"-")</f>
        <v>0</v>
      </c>
      <c r="F383" s="143">
        <f>'расходи по кор.'!I830</f>
        <v>0</v>
      </c>
      <c r="G383" s="122">
        <f t="shared" si="11"/>
        <v>0</v>
      </c>
      <c r="H383" s="134" t="s">
        <v>1115</v>
      </c>
    </row>
    <row r="384" spans="1:10" hidden="1">
      <c r="A384" s="87"/>
      <c r="B384" s="87" t="s">
        <v>515</v>
      </c>
      <c r="C384" s="60" t="str">
        <f>IFERROR(VLOOKUP(B384,'[2]ПО КОРИСНИЦИМА'!$C$3:$J$11605,5,FALSE),"")</f>
        <v/>
      </c>
      <c r="D384" s="61"/>
      <c r="E384" s="62">
        <f t="shared" si="13"/>
        <v>0</v>
      </c>
      <c r="F384" s="63"/>
      <c r="G384" s="64">
        <f t="shared" si="11"/>
        <v>0</v>
      </c>
      <c r="H384" s="65"/>
    </row>
    <row r="385" spans="1:8" hidden="1">
      <c r="A385" s="87"/>
      <c r="B385" s="87" t="s">
        <v>516</v>
      </c>
      <c r="C385" s="60" t="str">
        <f>IFERROR(VLOOKUP(B385,'[2]ПО КОРИСНИЦИМА'!$C$3:$J$11605,5,FALSE),"")</f>
        <v/>
      </c>
      <c r="D385" s="61"/>
      <c r="E385" s="62">
        <f t="shared" si="13"/>
        <v>0</v>
      </c>
      <c r="F385" s="63"/>
      <c r="G385" s="64">
        <f t="shared" si="11"/>
        <v>0</v>
      </c>
      <c r="H385" s="65"/>
    </row>
    <row r="386" spans="1:8" hidden="1">
      <c r="A386" s="87"/>
      <c r="B386" s="87" t="s">
        <v>517</v>
      </c>
      <c r="C386" s="60" t="str">
        <f>IFERROR(VLOOKUP(B386,'[2]ПО КОРИСНИЦИМА'!$C$3:$J$11605,5,FALSE),"")</f>
        <v/>
      </c>
      <c r="D386" s="61"/>
      <c r="E386" s="62">
        <f t="shared" si="13"/>
        <v>0</v>
      </c>
      <c r="F386" s="63"/>
      <c r="G386" s="64">
        <f t="shared" ref="G386:G614" si="14">D386+F386</f>
        <v>0</v>
      </c>
      <c r="H386" s="65"/>
    </row>
    <row r="387" spans="1:8" hidden="1">
      <c r="A387" s="87"/>
      <c r="B387" s="87" t="s">
        <v>518</v>
      </c>
      <c r="C387" s="60" t="str">
        <f>IFERROR(VLOOKUP(B387,'[2]ПО КОРИСНИЦИМА'!$C$3:$J$11605,5,FALSE),"")</f>
        <v/>
      </c>
      <c r="D387" s="61"/>
      <c r="E387" s="62">
        <f t="shared" si="13"/>
        <v>0</v>
      </c>
      <c r="F387" s="63"/>
      <c r="G387" s="64">
        <f t="shared" si="14"/>
        <v>0</v>
      </c>
      <c r="H387" s="65"/>
    </row>
    <row r="388" spans="1:8" hidden="1">
      <c r="A388" s="87"/>
      <c r="B388" s="87" t="s">
        <v>519</v>
      </c>
      <c r="C388" s="60" t="str">
        <f>IFERROR(VLOOKUP(B388,'[2]ПО КОРИСНИЦИМА'!$C$3:$J$11605,5,FALSE),"")</f>
        <v/>
      </c>
      <c r="D388" s="61"/>
      <c r="E388" s="62">
        <f t="shared" si="13"/>
        <v>0</v>
      </c>
      <c r="F388" s="63"/>
      <c r="G388" s="64">
        <f t="shared" si="14"/>
        <v>0</v>
      </c>
      <c r="H388" s="65"/>
    </row>
    <row r="389" spans="1:8" hidden="1">
      <c r="A389" s="87"/>
      <c r="B389" s="87" t="s">
        <v>520</v>
      </c>
      <c r="C389" s="60" t="str">
        <f>IFERROR(VLOOKUP(B389,'[2]ПО КОРИСНИЦИМА'!$C$3:$J$11605,5,FALSE),"")</f>
        <v/>
      </c>
      <c r="D389" s="61"/>
      <c r="E389" s="62">
        <f t="shared" si="13"/>
        <v>0</v>
      </c>
      <c r="F389" s="63"/>
      <c r="G389" s="64">
        <f t="shared" si="14"/>
        <v>0</v>
      </c>
      <c r="H389" s="65"/>
    </row>
    <row r="390" spans="1:8" hidden="1">
      <c r="A390" s="87"/>
      <c r="B390" s="87" t="s">
        <v>521</v>
      </c>
      <c r="C390" s="60" t="str">
        <f>IFERROR(VLOOKUP(B390,'[2]ПО КОРИСНИЦИМА'!$C$3:$J$11605,5,FALSE),"")</f>
        <v/>
      </c>
      <c r="D390" s="61"/>
      <c r="E390" s="62">
        <f t="shared" si="13"/>
        <v>0</v>
      </c>
      <c r="F390" s="63"/>
      <c r="G390" s="64">
        <f t="shared" si="14"/>
        <v>0</v>
      </c>
      <c r="H390" s="65"/>
    </row>
    <row r="391" spans="1:8" hidden="1">
      <c r="A391" s="87"/>
      <c r="B391" s="87" t="s">
        <v>522</v>
      </c>
      <c r="C391" s="60" t="str">
        <f>IFERROR(VLOOKUP(B391,'[2]ПО КОРИСНИЦИМА'!$C$3:$J$11605,5,FALSE),"")</f>
        <v/>
      </c>
      <c r="D391" s="61"/>
      <c r="E391" s="62">
        <f t="shared" si="13"/>
        <v>0</v>
      </c>
      <c r="F391" s="63"/>
      <c r="G391" s="64">
        <f t="shared" si="14"/>
        <v>0</v>
      </c>
      <c r="H391" s="65"/>
    </row>
    <row r="392" spans="1:8" hidden="1">
      <c r="A392" s="87"/>
      <c r="B392" s="87" t="s">
        <v>523</v>
      </c>
      <c r="C392" s="60" t="str">
        <f>IFERROR(VLOOKUP(B392,'[2]ПО КОРИСНИЦИМА'!$C$3:$J$11605,5,FALSE),"")</f>
        <v/>
      </c>
      <c r="D392" s="61"/>
      <c r="E392" s="62">
        <f t="shared" si="13"/>
        <v>0</v>
      </c>
      <c r="F392" s="63"/>
      <c r="G392" s="64">
        <f t="shared" si="14"/>
        <v>0</v>
      </c>
      <c r="H392" s="65"/>
    </row>
    <row r="393" spans="1:8" hidden="1">
      <c r="A393" s="87"/>
      <c r="B393" s="87" t="s">
        <v>524</v>
      </c>
      <c r="C393" s="60" t="str">
        <f>IFERROR(VLOOKUP(B393,'[2]ПО КОРИСНИЦИМА'!$C$3:$J$11605,5,FALSE),"")</f>
        <v/>
      </c>
      <c r="D393" s="61"/>
      <c r="E393" s="62">
        <f t="shared" si="13"/>
        <v>0</v>
      </c>
      <c r="F393" s="63"/>
      <c r="G393" s="64">
        <f t="shared" si="14"/>
        <v>0</v>
      </c>
      <c r="H393" s="65"/>
    </row>
    <row r="394" spans="1:8" hidden="1">
      <c r="A394" s="87"/>
      <c r="B394" s="87" t="s">
        <v>525</v>
      </c>
      <c r="C394" s="60" t="str">
        <f>IFERROR(VLOOKUP(B394,'[2]ПО КОРИСНИЦИМА'!$C$3:$J$11605,5,FALSE),"")</f>
        <v/>
      </c>
      <c r="D394" s="61"/>
      <c r="E394" s="62">
        <f t="shared" si="13"/>
        <v>0</v>
      </c>
      <c r="F394" s="63"/>
      <c r="G394" s="64">
        <f t="shared" si="14"/>
        <v>0</v>
      </c>
      <c r="H394" s="65"/>
    </row>
    <row r="395" spans="1:8" hidden="1">
      <c r="A395" s="87"/>
      <c r="B395" s="87" t="s">
        <v>526</v>
      </c>
      <c r="C395" s="60" t="str">
        <f>IFERROR(VLOOKUP(B395,'[2]ПО КОРИСНИЦИМА'!$C$3:$J$11605,5,FALSE),"")</f>
        <v/>
      </c>
      <c r="D395" s="61"/>
      <c r="E395" s="62">
        <f t="shared" si="13"/>
        <v>0</v>
      </c>
      <c r="F395" s="63"/>
      <c r="G395" s="64">
        <f t="shared" si="14"/>
        <v>0</v>
      </c>
      <c r="H395" s="65"/>
    </row>
    <row r="396" spans="1:8" hidden="1">
      <c r="A396" s="87"/>
      <c r="B396" s="87" t="s">
        <v>527</v>
      </c>
      <c r="C396" s="60" t="str">
        <f>IFERROR(VLOOKUP(B396,'[2]ПО КОРИСНИЦИМА'!$C$3:$J$11605,5,FALSE),"")</f>
        <v/>
      </c>
      <c r="D396" s="61"/>
      <c r="E396" s="62">
        <f t="shared" si="13"/>
        <v>0</v>
      </c>
      <c r="F396" s="63"/>
      <c r="G396" s="64">
        <f t="shared" si="14"/>
        <v>0</v>
      </c>
      <c r="H396" s="65"/>
    </row>
    <row r="397" spans="1:8" hidden="1">
      <c r="A397" s="87"/>
      <c r="B397" s="87" t="s">
        <v>528</v>
      </c>
      <c r="C397" s="60" t="str">
        <f>IFERROR(VLOOKUP(B397,'[2]ПО КОРИСНИЦИМА'!$C$3:$J$11605,5,FALSE),"")</f>
        <v/>
      </c>
      <c r="D397" s="61"/>
      <c r="E397" s="62">
        <f t="shared" si="13"/>
        <v>0</v>
      </c>
      <c r="F397" s="63"/>
      <c r="G397" s="64">
        <f t="shared" si="14"/>
        <v>0</v>
      </c>
      <c r="H397" s="65"/>
    </row>
    <row r="398" spans="1:8" hidden="1">
      <c r="A398" s="87"/>
      <c r="B398" s="87" t="s">
        <v>529</v>
      </c>
      <c r="C398" s="60" t="str">
        <f>IFERROR(VLOOKUP(B398,'[2]ПО КОРИСНИЦИМА'!$C$3:$J$11605,5,FALSE),"")</f>
        <v/>
      </c>
      <c r="D398" s="61"/>
      <c r="E398" s="62">
        <f t="shared" si="13"/>
        <v>0</v>
      </c>
      <c r="F398" s="63"/>
      <c r="G398" s="64">
        <f t="shared" si="14"/>
        <v>0</v>
      </c>
      <c r="H398" s="65"/>
    </row>
    <row r="399" spans="1:8" hidden="1">
      <c r="A399" s="87"/>
      <c r="B399" s="87" t="s">
        <v>530</v>
      </c>
      <c r="C399" s="60" t="str">
        <f>IFERROR(VLOOKUP(B399,'[2]ПО КОРИСНИЦИМА'!$C$3:$J$11605,5,FALSE),"")</f>
        <v/>
      </c>
      <c r="D399" s="61"/>
      <c r="E399" s="62">
        <f t="shared" si="13"/>
        <v>0</v>
      </c>
      <c r="F399" s="63"/>
      <c r="G399" s="64">
        <f t="shared" si="14"/>
        <v>0</v>
      </c>
      <c r="H399" s="65"/>
    </row>
    <row r="400" spans="1:8" hidden="1">
      <c r="A400" s="87"/>
      <c r="B400" s="87" t="s">
        <v>531</v>
      </c>
      <c r="C400" s="60" t="str">
        <f>IFERROR(VLOOKUP(B400,'[2]ПО КОРИСНИЦИМА'!$C$3:$J$11605,5,FALSE),"")</f>
        <v/>
      </c>
      <c r="D400" s="61"/>
      <c r="E400" s="62">
        <f t="shared" si="13"/>
        <v>0</v>
      </c>
      <c r="F400" s="63"/>
      <c r="G400" s="64">
        <f t="shared" si="14"/>
        <v>0</v>
      </c>
      <c r="H400" s="65"/>
    </row>
    <row r="401" spans="1:8" hidden="1">
      <c r="A401" s="87"/>
      <c r="B401" s="87" t="s">
        <v>532</v>
      </c>
      <c r="C401" s="60" t="str">
        <f>IFERROR(VLOOKUP(B401,'[2]ПО КОРИСНИЦИМА'!$C$3:$J$11605,5,FALSE),"")</f>
        <v/>
      </c>
      <c r="D401" s="61"/>
      <c r="E401" s="62">
        <f t="shared" si="13"/>
        <v>0</v>
      </c>
      <c r="F401" s="63"/>
      <c r="G401" s="64">
        <f t="shared" si="14"/>
        <v>0</v>
      </c>
      <c r="H401" s="65"/>
    </row>
    <row r="402" spans="1:8" hidden="1">
      <c r="A402" s="87"/>
      <c r="B402" s="87" t="s">
        <v>533</v>
      </c>
      <c r="C402" s="60" t="str">
        <f>IFERROR(VLOOKUP(B402,'[2]ПО КОРИСНИЦИМА'!$C$3:$J$11605,5,FALSE),"")</f>
        <v/>
      </c>
      <c r="D402" s="61"/>
      <c r="E402" s="62">
        <f t="shared" si="13"/>
        <v>0</v>
      </c>
      <c r="F402" s="63"/>
      <c r="G402" s="64">
        <f t="shared" si="14"/>
        <v>0</v>
      </c>
      <c r="H402" s="65"/>
    </row>
    <row r="403" spans="1:8" hidden="1">
      <c r="A403" s="87"/>
      <c r="B403" s="87" t="s">
        <v>534</v>
      </c>
      <c r="C403" s="60" t="str">
        <f>IFERROR(VLOOKUP(B403,'[2]ПО КОРИСНИЦИМА'!$C$3:$J$11605,5,FALSE),"")</f>
        <v/>
      </c>
      <c r="D403" s="61"/>
      <c r="E403" s="62">
        <f t="shared" si="13"/>
        <v>0</v>
      </c>
      <c r="F403" s="63"/>
      <c r="G403" s="64">
        <f t="shared" si="14"/>
        <v>0</v>
      </c>
      <c r="H403" s="65"/>
    </row>
    <row r="404" spans="1:8" hidden="1">
      <c r="A404" s="87"/>
      <c r="B404" s="87" t="s">
        <v>535</v>
      </c>
      <c r="C404" s="60" t="str">
        <f>IFERROR(VLOOKUP(B404,'[2]ПО КОРИСНИЦИМА'!$C$3:$J$11605,5,FALSE),"")</f>
        <v/>
      </c>
      <c r="D404" s="61"/>
      <c r="E404" s="62">
        <f t="shared" si="13"/>
        <v>0</v>
      </c>
      <c r="F404" s="63"/>
      <c r="G404" s="64">
        <f t="shared" si="14"/>
        <v>0</v>
      </c>
      <c r="H404" s="65"/>
    </row>
    <row r="405" spans="1:8" hidden="1">
      <c r="A405" s="87"/>
      <c r="B405" s="87" t="s">
        <v>536</v>
      </c>
      <c r="C405" s="60" t="str">
        <f>IFERROR(VLOOKUP(B405,'[2]ПО КОРИСНИЦИМА'!$C$3:$J$11605,5,FALSE),"")</f>
        <v/>
      </c>
      <c r="D405" s="61"/>
      <c r="E405" s="62">
        <f t="shared" si="13"/>
        <v>0</v>
      </c>
      <c r="F405" s="63"/>
      <c r="G405" s="64">
        <f t="shared" si="14"/>
        <v>0</v>
      </c>
      <c r="H405" s="65"/>
    </row>
    <row r="406" spans="1:8" hidden="1">
      <c r="A406" s="87"/>
      <c r="B406" s="87" t="s">
        <v>537</v>
      </c>
      <c r="C406" s="60" t="str">
        <f>IFERROR(VLOOKUP(B406,'[2]ПО КОРИСНИЦИМА'!$C$3:$J$11605,5,FALSE),"")</f>
        <v/>
      </c>
      <c r="D406" s="61"/>
      <c r="E406" s="62">
        <f t="shared" si="13"/>
        <v>0</v>
      </c>
      <c r="F406" s="63"/>
      <c r="G406" s="64">
        <f t="shared" si="14"/>
        <v>0</v>
      </c>
      <c r="H406" s="65"/>
    </row>
    <row r="407" spans="1:8" hidden="1">
      <c r="A407" s="87"/>
      <c r="B407" s="87" t="s">
        <v>538</v>
      </c>
      <c r="C407" s="60" t="str">
        <f>IFERROR(VLOOKUP(B407,'[2]ПО КОРИСНИЦИМА'!$C$3:$J$11605,5,FALSE),"")</f>
        <v/>
      </c>
      <c r="D407" s="61"/>
      <c r="E407" s="62">
        <f t="shared" si="13"/>
        <v>0</v>
      </c>
      <c r="F407" s="63"/>
      <c r="G407" s="64">
        <f t="shared" si="14"/>
        <v>0</v>
      </c>
      <c r="H407" s="65"/>
    </row>
    <row r="408" spans="1:8" hidden="1">
      <c r="A408" s="87"/>
      <c r="B408" s="87" t="s">
        <v>539</v>
      </c>
      <c r="C408" s="60" t="str">
        <f>IFERROR(VLOOKUP(B408,'[2]ПО КОРИСНИЦИМА'!$C$3:$J$11605,5,FALSE),"")</f>
        <v/>
      </c>
      <c r="D408" s="61"/>
      <c r="E408" s="62">
        <f t="shared" si="13"/>
        <v>0</v>
      </c>
      <c r="F408" s="63"/>
      <c r="G408" s="64">
        <f t="shared" si="14"/>
        <v>0</v>
      </c>
      <c r="H408" s="65"/>
    </row>
    <row r="409" spans="1:8" hidden="1">
      <c r="A409" s="87"/>
      <c r="B409" s="87" t="s">
        <v>540</v>
      </c>
      <c r="C409" s="60" t="str">
        <f>IFERROR(VLOOKUP(B409,'[2]ПО КОРИСНИЦИМА'!$C$3:$J$11605,5,FALSE),"")</f>
        <v/>
      </c>
      <c r="D409" s="61"/>
      <c r="E409" s="62">
        <f t="shared" si="13"/>
        <v>0</v>
      </c>
      <c r="F409" s="63"/>
      <c r="G409" s="64">
        <f t="shared" si="14"/>
        <v>0</v>
      </c>
      <c r="H409" s="65"/>
    </row>
    <row r="410" spans="1:8" hidden="1">
      <c r="A410" s="87"/>
      <c r="B410" s="87" t="s">
        <v>541</v>
      </c>
      <c r="C410" s="60" t="str">
        <f>IFERROR(VLOOKUP(B410,'[2]ПО КОРИСНИЦИМА'!$C$3:$J$11605,5,FALSE),"")</f>
        <v/>
      </c>
      <c r="D410" s="61"/>
      <c r="E410" s="62">
        <f t="shared" si="13"/>
        <v>0</v>
      </c>
      <c r="F410" s="63"/>
      <c r="G410" s="64">
        <f t="shared" si="14"/>
        <v>0</v>
      </c>
      <c r="H410" s="65"/>
    </row>
    <row r="411" spans="1:8" hidden="1">
      <c r="A411" s="89"/>
      <c r="B411" s="87" t="s">
        <v>542</v>
      </c>
      <c r="C411" s="60" t="str">
        <f>IFERROR(VLOOKUP(B411,'[2]ПО КОРИСНИЦИМА'!$C$3:$J$11605,5,FALSE),"")</f>
        <v/>
      </c>
      <c r="D411" s="61"/>
      <c r="E411" s="62">
        <f t="shared" si="13"/>
        <v>0</v>
      </c>
      <c r="F411" s="63"/>
      <c r="G411" s="64">
        <f t="shared" si="14"/>
        <v>0</v>
      </c>
      <c r="H411" s="76"/>
    </row>
    <row r="412" spans="1:8">
      <c r="A412" s="52" t="s">
        <v>77</v>
      </c>
      <c r="B412" s="53"/>
      <c r="C412" s="54" t="s">
        <v>543</v>
      </c>
      <c r="D412" s="55">
        <f>SUM(D413:D464)</f>
        <v>12784000</v>
      </c>
      <c r="E412" s="56">
        <f>IFERROR(D412/$D$614,"-")</f>
        <v>4.7200776833811471E-2</v>
      </c>
      <c r="F412" s="57">
        <f>SUM(F413:F464)</f>
        <v>197000</v>
      </c>
      <c r="G412" s="55">
        <f t="shared" si="14"/>
        <v>12981000</v>
      </c>
      <c r="H412" s="84"/>
    </row>
    <row r="413" spans="1:8">
      <c r="A413" s="144"/>
      <c r="B413" s="147" t="s">
        <v>78</v>
      </c>
      <c r="C413" s="127" t="s">
        <v>544</v>
      </c>
      <c r="D413" s="128">
        <f>'расходи по кор.'!G1052</f>
        <v>9284000</v>
      </c>
      <c r="E413" s="129">
        <f>IFERROR(D413/$D$614,"-")</f>
        <v>3.4278161148709768E-2</v>
      </c>
      <c r="F413" s="130">
        <f>'расходи по кор.'!H1052+'расходи по кор.'!I1052</f>
        <v>197000</v>
      </c>
      <c r="G413" s="128">
        <f t="shared" si="14"/>
        <v>9481000</v>
      </c>
      <c r="H413" s="134" t="s">
        <v>1116</v>
      </c>
    </row>
    <row r="414" spans="1:8">
      <c r="A414" s="146"/>
      <c r="B414" s="148" t="s">
        <v>1231</v>
      </c>
      <c r="C414" s="139" t="s">
        <v>1230</v>
      </c>
      <c r="D414" s="410">
        <f>'расходи по кор.'!G1064+'расходи по кор.'!J231</f>
        <v>3500000</v>
      </c>
      <c r="E414" s="129">
        <f t="shared" ref="E414:E464" si="15">IFERROR(D414/$D$614,"-")</f>
        <v>1.2922615685101701E-2</v>
      </c>
      <c r="F414" s="124">
        <f>'расходи по кор.'!H1064+'расходи по кор.'!I1064</f>
        <v>0</v>
      </c>
      <c r="G414" s="122">
        <f t="shared" si="14"/>
        <v>3500000</v>
      </c>
      <c r="H414" s="134" t="s">
        <v>1116</v>
      </c>
    </row>
    <row r="415" spans="1:8" hidden="1">
      <c r="A415" s="87"/>
      <c r="B415" s="87" t="s">
        <v>1231</v>
      </c>
      <c r="C415" s="60" t="s">
        <v>1232</v>
      </c>
      <c r="D415" s="61"/>
      <c r="E415" s="62">
        <f>IFERROR(D415/$D$614,"-")</f>
        <v>0</v>
      </c>
      <c r="F415" s="63"/>
      <c r="G415" s="64">
        <f t="shared" si="14"/>
        <v>0</v>
      </c>
      <c r="H415" s="65"/>
    </row>
    <row r="416" spans="1:8" hidden="1">
      <c r="A416" s="87"/>
      <c r="B416" s="87" t="s">
        <v>1233</v>
      </c>
      <c r="C416" s="60" t="s">
        <v>1234</v>
      </c>
      <c r="D416" s="61"/>
      <c r="E416" s="80">
        <f t="shared" si="15"/>
        <v>0</v>
      </c>
      <c r="F416" s="63"/>
      <c r="G416" s="64">
        <f t="shared" si="14"/>
        <v>0</v>
      </c>
      <c r="H416" s="65"/>
    </row>
    <row r="417" spans="1:8" hidden="1">
      <c r="A417" s="87"/>
      <c r="B417" s="87" t="s">
        <v>1235</v>
      </c>
      <c r="C417" s="60" t="s">
        <v>1236</v>
      </c>
      <c r="D417" s="61"/>
      <c r="E417" s="80">
        <f t="shared" si="15"/>
        <v>0</v>
      </c>
      <c r="F417" s="63"/>
      <c r="G417" s="64">
        <f t="shared" si="14"/>
        <v>0</v>
      </c>
      <c r="H417" s="65"/>
    </row>
    <row r="418" spans="1:8" hidden="1">
      <c r="A418" s="87"/>
      <c r="B418" s="87" t="s">
        <v>1237</v>
      </c>
      <c r="C418" s="60" t="s">
        <v>1238</v>
      </c>
      <c r="D418" s="61"/>
      <c r="E418" s="80">
        <f t="shared" si="15"/>
        <v>0</v>
      </c>
      <c r="F418" s="63"/>
      <c r="G418" s="64">
        <f t="shared" si="14"/>
        <v>0</v>
      </c>
      <c r="H418" s="65"/>
    </row>
    <row r="419" spans="1:8" hidden="1">
      <c r="A419" s="87"/>
      <c r="B419" s="87" t="s">
        <v>545</v>
      </c>
      <c r="C419" s="60" t="str">
        <f>IFERROR(VLOOKUP(B419,'[2]ПО КОРИСНИЦИМА'!$C$3:$J$11605,5,FALSE),"")</f>
        <v xml:space="preserve">Пројекат: </v>
      </c>
      <c r="D419" s="61"/>
      <c r="E419" s="80">
        <f t="shared" si="15"/>
        <v>0</v>
      </c>
      <c r="F419" s="63"/>
      <c r="G419" s="64">
        <f t="shared" si="14"/>
        <v>0</v>
      </c>
      <c r="H419" s="65"/>
    </row>
    <row r="420" spans="1:8" hidden="1">
      <c r="A420" s="87"/>
      <c r="B420" s="87" t="s">
        <v>546</v>
      </c>
      <c r="C420" s="60" t="str">
        <f>IFERROR(VLOOKUP(B420,'[2]ПО КОРИСНИЦИМА'!$C$3:$J$11605,5,FALSE),"")</f>
        <v xml:space="preserve">Пројекат: </v>
      </c>
      <c r="D420" s="61"/>
      <c r="E420" s="80">
        <f t="shared" si="15"/>
        <v>0</v>
      </c>
      <c r="F420" s="63"/>
      <c r="G420" s="64">
        <f t="shared" si="14"/>
        <v>0</v>
      </c>
      <c r="H420" s="65"/>
    </row>
    <row r="421" spans="1:8" hidden="1">
      <c r="A421" s="87"/>
      <c r="B421" s="87" t="s">
        <v>547</v>
      </c>
      <c r="C421" s="60" t="str">
        <f>IFERROR(VLOOKUP(B421,'[2]ПО КОРИСНИЦИМА'!$C$3:$J$11605,5,FALSE),"")</f>
        <v/>
      </c>
      <c r="D421" s="61"/>
      <c r="E421" s="80">
        <f t="shared" si="15"/>
        <v>0</v>
      </c>
      <c r="F421" s="63"/>
      <c r="G421" s="64">
        <f t="shared" si="14"/>
        <v>0</v>
      </c>
      <c r="H421" s="65"/>
    </row>
    <row r="422" spans="1:8" hidden="1">
      <c r="A422" s="87"/>
      <c r="B422" s="87" t="s">
        <v>548</v>
      </c>
      <c r="C422" s="60" t="str">
        <f>IFERROR(VLOOKUP(B422,'[2]ПО КОРИСНИЦИМА'!$C$3:$J$11605,5,FALSE),"")</f>
        <v/>
      </c>
      <c r="D422" s="61"/>
      <c r="E422" s="80">
        <f t="shared" si="15"/>
        <v>0</v>
      </c>
      <c r="F422" s="63"/>
      <c r="G422" s="64">
        <f t="shared" si="14"/>
        <v>0</v>
      </c>
      <c r="H422" s="65"/>
    </row>
    <row r="423" spans="1:8" hidden="1">
      <c r="A423" s="87"/>
      <c r="B423" s="87" t="s">
        <v>549</v>
      </c>
      <c r="C423" s="60" t="str">
        <f>IFERROR(VLOOKUP(B423,'[2]ПО КОРИСНИЦИМА'!$C$3:$J$11605,5,FALSE),"")</f>
        <v/>
      </c>
      <c r="D423" s="61"/>
      <c r="E423" s="80">
        <f t="shared" si="15"/>
        <v>0</v>
      </c>
      <c r="F423" s="63"/>
      <c r="G423" s="64">
        <f t="shared" si="14"/>
        <v>0</v>
      </c>
      <c r="H423" s="65"/>
    </row>
    <row r="424" spans="1:8" hidden="1">
      <c r="A424" s="87"/>
      <c r="B424" s="87" t="s">
        <v>550</v>
      </c>
      <c r="C424" s="60" t="str">
        <f>IFERROR(VLOOKUP(B424,'[2]ПО КОРИСНИЦИМА'!$C$3:$J$11605,5,FALSE),"")</f>
        <v/>
      </c>
      <c r="D424" s="61"/>
      <c r="E424" s="80">
        <f t="shared" si="15"/>
        <v>0</v>
      </c>
      <c r="F424" s="63"/>
      <c r="G424" s="64">
        <f t="shared" si="14"/>
        <v>0</v>
      </c>
      <c r="H424" s="65"/>
    </row>
    <row r="425" spans="1:8" hidden="1">
      <c r="A425" s="87"/>
      <c r="B425" s="87" t="s">
        <v>551</v>
      </c>
      <c r="C425" s="60" t="str">
        <f>IFERROR(VLOOKUP(B425,'[2]ПО КОРИСНИЦИМА'!$C$3:$J$11605,5,FALSE),"")</f>
        <v/>
      </c>
      <c r="D425" s="61"/>
      <c r="E425" s="80">
        <f t="shared" si="15"/>
        <v>0</v>
      </c>
      <c r="F425" s="63"/>
      <c r="G425" s="64">
        <f t="shared" si="14"/>
        <v>0</v>
      </c>
      <c r="H425" s="65"/>
    </row>
    <row r="426" spans="1:8" hidden="1">
      <c r="A426" s="87"/>
      <c r="B426" s="87" t="s">
        <v>552</v>
      </c>
      <c r="C426" s="60" t="str">
        <f>IFERROR(VLOOKUP(B426,'[2]ПО КОРИСНИЦИМА'!$C$3:$J$11605,5,FALSE),"")</f>
        <v/>
      </c>
      <c r="D426" s="61"/>
      <c r="E426" s="80">
        <f t="shared" si="15"/>
        <v>0</v>
      </c>
      <c r="F426" s="63"/>
      <c r="G426" s="64">
        <f t="shared" si="14"/>
        <v>0</v>
      </c>
      <c r="H426" s="65"/>
    </row>
    <row r="427" spans="1:8" hidden="1">
      <c r="A427" s="87"/>
      <c r="B427" s="87" t="s">
        <v>553</v>
      </c>
      <c r="C427" s="60" t="str">
        <f>IFERROR(VLOOKUP(B427,'[2]ПО КОРИСНИЦИМА'!$C$3:$J$11605,5,FALSE),"")</f>
        <v/>
      </c>
      <c r="D427" s="61"/>
      <c r="E427" s="80">
        <f t="shared" si="15"/>
        <v>0</v>
      </c>
      <c r="F427" s="63"/>
      <c r="G427" s="64">
        <f t="shared" si="14"/>
        <v>0</v>
      </c>
      <c r="H427" s="65"/>
    </row>
    <row r="428" spans="1:8" hidden="1">
      <c r="A428" s="87"/>
      <c r="B428" s="87" t="s">
        <v>554</v>
      </c>
      <c r="C428" s="60" t="str">
        <f>IFERROR(VLOOKUP(B428,'[2]ПО КОРИСНИЦИМА'!$C$3:$J$11605,5,FALSE),"")</f>
        <v/>
      </c>
      <c r="D428" s="61"/>
      <c r="E428" s="80">
        <f t="shared" si="15"/>
        <v>0</v>
      </c>
      <c r="F428" s="63"/>
      <c r="G428" s="64">
        <f t="shared" si="14"/>
        <v>0</v>
      </c>
      <c r="H428" s="65"/>
    </row>
    <row r="429" spans="1:8" hidden="1">
      <c r="A429" s="87"/>
      <c r="B429" s="87" t="s">
        <v>555</v>
      </c>
      <c r="C429" s="60" t="str">
        <f>IFERROR(VLOOKUP(B429,'[2]ПО КОРИСНИЦИМА'!$C$3:$J$11605,5,FALSE),"")</f>
        <v/>
      </c>
      <c r="D429" s="61"/>
      <c r="E429" s="80">
        <f t="shared" si="15"/>
        <v>0</v>
      </c>
      <c r="F429" s="63"/>
      <c r="G429" s="64">
        <f t="shared" si="14"/>
        <v>0</v>
      </c>
      <c r="H429" s="65"/>
    </row>
    <row r="430" spans="1:8" hidden="1">
      <c r="A430" s="87"/>
      <c r="B430" s="87" t="s">
        <v>556</v>
      </c>
      <c r="C430" s="60" t="str">
        <f>IFERROR(VLOOKUP(B430,'[2]ПО КОРИСНИЦИМА'!$C$3:$J$11605,5,FALSE),"")</f>
        <v/>
      </c>
      <c r="D430" s="61"/>
      <c r="E430" s="80">
        <f t="shared" si="15"/>
        <v>0</v>
      </c>
      <c r="F430" s="63"/>
      <c r="G430" s="64">
        <f t="shared" si="14"/>
        <v>0</v>
      </c>
      <c r="H430" s="65"/>
    </row>
    <row r="431" spans="1:8" hidden="1">
      <c r="A431" s="87"/>
      <c r="B431" s="87" t="s">
        <v>557</v>
      </c>
      <c r="C431" s="60" t="str">
        <f>IFERROR(VLOOKUP(B431,'[2]ПО КОРИСНИЦИМА'!$C$3:$J$11605,5,FALSE),"")</f>
        <v/>
      </c>
      <c r="D431" s="61"/>
      <c r="E431" s="80">
        <f t="shared" si="15"/>
        <v>0</v>
      </c>
      <c r="F431" s="63"/>
      <c r="G431" s="64">
        <f t="shared" si="14"/>
        <v>0</v>
      </c>
      <c r="H431" s="65"/>
    </row>
    <row r="432" spans="1:8" hidden="1">
      <c r="A432" s="87"/>
      <c r="B432" s="87" t="s">
        <v>558</v>
      </c>
      <c r="C432" s="60" t="str">
        <f>IFERROR(VLOOKUP(B432,'[2]ПО КОРИСНИЦИМА'!$C$3:$J$11605,5,FALSE),"")</f>
        <v/>
      </c>
      <c r="D432" s="61"/>
      <c r="E432" s="80">
        <f t="shared" si="15"/>
        <v>0</v>
      </c>
      <c r="F432" s="63"/>
      <c r="G432" s="64">
        <f t="shared" si="14"/>
        <v>0</v>
      </c>
      <c r="H432" s="65"/>
    </row>
    <row r="433" spans="1:8" hidden="1">
      <c r="A433" s="87"/>
      <c r="B433" s="87" t="s">
        <v>559</v>
      </c>
      <c r="C433" s="60" t="str">
        <f>IFERROR(VLOOKUP(B433,'[2]ПО КОРИСНИЦИМА'!$C$3:$J$11605,5,FALSE),"")</f>
        <v/>
      </c>
      <c r="D433" s="61"/>
      <c r="E433" s="80">
        <f t="shared" si="15"/>
        <v>0</v>
      </c>
      <c r="F433" s="63"/>
      <c r="G433" s="64">
        <f t="shared" si="14"/>
        <v>0</v>
      </c>
      <c r="H433" s="65"/>
    </row>
    <row r="434" spans="1:8" hidden="1">
      <c r="A434" s="87"/>
      <c r="B434" s="87" t="s">
        <v>560</v>
      </c>
      <c r="C434" s="60" t="str">
        <f>IFERROR(VLOOKUP(B434,'[2]ПО КОРИСНИЦИМА'!$C$3:$J$11605,5,FALSE),"")</f>
        <v/>
      </c>
      <c r="D434" s="61"/>
      <c r="E434" s="80">
        <f t="shared" si="15"/>
        <v>0</v>
      </c>
      <c r="F434" s="63"/>
      <c r="G434" s="64">
        <f t="shared" si="14"/>
        <v>0</v>
      </c>
      <c r="H434" s="65"/>
    </row>
    <row r="435" spans="1:8" hidden="1">
      <c r="A435" s="87"/>
      <c r="B435" s="87" t="s">
        <v>561</v>
      </c>
      <c r="C435" s="60" t="str">
        <f>IFERROR(VLOOKUP(B435,'[2]ПО КОРИСНИЦИМА'!$C$3:$J$11605,5,FALSE),"")</f>
        <v/>
      </c>
      <c r="D435" s="61"/>
      <c r="E435" s="80">
        <f t="shared" si="15"/>
        <v>0</v>
      </c>
      <c r="F435" s="63"/>
      <c r="G435" s="64">
        <f t="shared" si="14"/>
        <v>0</v>
      </c>
      <c r="H435" s="65"/>
    </row>
    <row r="436" spans="1:8" hidden="1">
      <c r="A436" s="87"/>
      <c r="B436" s="87" t="s">
        <v>562</v>
      </c>
      <c r="C436" s="60" t="str">
        <f>IFERROR(VLOOKUP(B436,'[2]ПО КОРИСНИЦИМА'!$C$3:$J$11605,5,FALSE),"")</f>
        <v/>
      </c>
      <c r="D436" s="61"/>
      <c r="E436" s="80">
        <f t="shared" si="15"/>
        <v>0</v>
      </c>
      <c r="F436" s="63"/>
      <c r="G436" s="64">
        <f t="shared" si="14"/>
        <v>0</v>
      </c>
      <c r="H436" s="65"/>
    </row>
    <row r="437" spans="1:8" hidden="1">
      <c r="A437" s="87"/>
      <c r="B437" s="87" t="s">
        <v>563</v>
      </c>
      <c r="C437" s="60" t="str">
        <f>IFERROR(VLOOKUP(B437,'[2]ПО КОРИСНИЦИМА'!$C$3:$J$11605,5,FALSE),"")</f>
        <v/>
      </c>
      <c r="D437" s="61"/>
      <c r="E437" s="80">
        <f t="shared" si="15"/>
        <v>0</v>
      </c>
      <c r="F437" s="63"/>
      <c r="G437" s="64">
        <f t="shared" si="14"/>
        <v>0</v>
      </c>
      <c r="H437" s="65"/>
    </row>
    <row r="438" spans="1:8" hidden="1">
      <c r="A438" s="87"/>
      <c r="B438" s="87" t="s">
        <v>564</v>
      </c>
      <c r="C438" s="60" t="str">
        <f>IFERROR(VLOOKUP(B438,'[2]ПО КОРИСНИЦИМА'!$C$3:$J$11605,5,FALSE),"")</f>
        <v/>
      </c>
      <c r="D438" s="61"/>
      <c r="E438" s="80">
        <f t="shared" si="15"/>
        <v>0</v>
      </c>
      <c r="F438" s="63"/>
      <c r="G438" s="64">
        <f t="shared" si="14"/>
        <v>0</v>
      </c>
      <c r="H438" s="65"/>
    </row>
    <row r="439" spans="1:8" hidden="1">
      <c r="A439" s="87"/>
      <c r="B439" s="87" t="s">
        <v>565</v>
      </c>
      <c r="C439" s="60" t="str">
        <f>IFERROR(VLOOKUP(B439,'[2]ПО КОРИСНИЦИМА'!$C$3:$J$11605,5,FALSE),"")</f>
        <v/>
      </c>
      <c r="D439" s="61"/>
      <c r="E439" s="80">
        <f t="shared" si="15"/>
        <v>0</v>
      </c>
      <c r="F439" s="63"/>
      <c r="G439" s="64">
        <f t="shared" si="14"/>
        <v>0</v>
      </c>
      <c r="H439" s="65"/>
    </row>
    <row r="440" spans="1:8" hidden="1">
      <c r="A440" s="87"/>
      <c r="B440" s="87" t="s">
        <v>566</v>
      </c>
      <c r="C440" s="60" t="str">
        <f>IFERROR(VLOOKUP(B440,'[2]ПО КОРИСНИЦИМА'!$C$3:$J$11605,5,FALSE),"")</f>
        <v/>
      </c>
      <c r="D440" s="61"/>
      <c r="E440" s="80">
        <f t="shared" si="15"/>
        <v>0</v>
      </c>
      <c r="F440" s="63"/>
      <c r="G440" s="64">
        <f t="shared" si="14"/>
        <v>0</v>
      </c>
      <c r="H440" s="65"/>
    </row>
    <row r="441" spans="1:8" hidden="1">
      <c r="A441" s="87"/>
      <c r="B441" s="87" t="s">
        <v>567</v>
      </c>
      <c r="C441" s="60" t="str">
        <f>IFERROR(VLOOKUP(B441,'[2]ПО КОРИСНИЦИМА'!$C$3:$J$11605,5,FALSE),"")</f>
        <v/>
      </c>
      <c r="D441" s="61"/>
      <c r="E441" s="80">
        <f t="shared" si="15"/>
        <v>0</v>
      </c>
      <c r="F441" s="63"/>
      <c r="G441" s="64">
        <f t="shared" si="14"/>
        <v>0</v>
      </c>
      <c r="H441" s="65"/>
    </row>
    <row r="442" spans="1:8" hidden="1">
      <c r="A442" s="87"/>
      <c r="B442" s="87" t="s">
        <v>568</v>
      </c>
      <c r="C442" s="60" t="str">
        <f>IFERROR(VLOOKUP(B442,'[2]ПО КОРИСНИЦИМА'!$C$3:$J$11605,5,FALSE),"")</f>
        <v/>
      </c>
      <c r="D442" s="61"/>
      <c r="E442" s="80">
        <f t="shared" si="15"/>
        <v>0</v>
      </c>
      <c r="F442" s="63"/>
      <c r="G442" s="64">
        <f t="shared" si="14"/>
        <v>0</v>
      </c>
      <c r="H442" s="65"/>
    </row>
    <row r="443" spans="1:8" hidden="1">
      <c r="A443" s="87"/>
      <c r="B443" s="87" t="s">
        <v>569</v>
      </c>
      <c r="C443" s="60" t="str">
        <f>IFERROR(VLOOKUP(B443,'[2]ПО КОРИСНИЦИМА'!$C$3:$J$11605,5,FALSE),"")</f>
        <v/>
      </c>
      <c r="D443" s="61"/>
      <c r="E443" s="80">
        <f t="shared" si="15"/>
        <v>0</v>
      </c>
      <c r="F443" s="63"/>
      <c r="G443" s="64">
        <f t="shared" si="14"/>
        <v>0</v>
      </c>
      <c r="H443" s="65"/>
    </row>
    <row r="444" spans="1:8" hidden="1">
      <c r="A444" s="87"/>
      <c r="B444" s="87" t="s">
        <v>570</v>
      </c>
      <c r="C444" s="60" t="str">
        <f>IFERROR(VLOOKUP(B444,'[2]ПО КОРИСНИЦИМА'!$C$3:$J$11605,5,FALSE),"")</f>
        <v/>
      </c>
      <c r="D444" s="61"/>
      <c r="E444" s="80">
        <f t="shared" si="15"/>
        <v>0</v>
      </c>
      <c r="F444" s="63"/>
      <c r="G444" s="64">
        <f t="shared" si="14"/>
        <v>0</v>
      </c>
      <c r="H444" s="65"/>
    </row>
    <row r="445" spans="1:8" hidden="1">
      <c r="A445" s="87"/>
      <c r="B445" s="87" t="s">
        <v>571</v>
      </c>
      <c r="C445" s="60" t="str">
        <f>IFERROR(VLOOKUP(B445,'[2]ПО КОРИСНИЦИМА'!$C$3:$J$11605,5,FALSE),"")</f>
        <v/>
      </c>
      <c r="D445" s="61"/>
      <c r="E445" s="80">
        <f t="shared" si="15"/>
        <v>0</v>
      </c>
      <c r="F445" s="63"/>
      <c r="G445" s="64">
        <f t="shared" si="14"/>
        <v>0</v>
      </c>
      <c r="H445" s="65"/>
    </row>
    <row r="446" spans="1:8" hidden="1">
      <c r="A446" s="87"/>
      <c r="B446" s="87" t="s">
        <v>572</v>
      </c>
      <c r="C446" s="60" t="str">
        <f>IFERROR(VLOOKUP(B446,'[2]ПО КОРИСНИЦИМА'!$C$3:$J$11605,5,FALSE),"")</f>
        <v/>
      </c>
      <c r="D446" s="61"/>
      <c r="E446" s="80">
        <f t="shared" si="15"/>
        <v>0</v>
      </c>
      <c r="F446" s="63"/>
      <c r="G446" s="64">
        <f t="shared" si="14"/>
        <v>0</v>
      </c>
      <c r="H446" s="65"/>
    </row>
    <row r="447" spans="1:8" hidden="1">
      <c r="A447" s="87"/>
      <c r="B447" s="87" t="s">
        <v>573</v>
      </c>
      <c r="C447" s="60" t="str">
        <f>IFERROR(VLOOKUP(B447,'[2]ПО КОРИСНИЦИМА'!$C$3:$J$11605,5,FALSE),"")</f>
        <v/>
      </c>
      <c r="D447" s="61"/>
      <c r="E447" s="80">
        <f t="shared" si="15"/>
        <v>0</v>
      </c>
      <c r="F447" s="63"/>
      <c r="G447" s="64">
        <f t="shared" si="14"/>
        <v>0</v>
      </c>
      <c r="H447" s="65"/>
    </row>
    <row r="448" spans="1:8" hidden="1">
      <c r="A448" s="87"/>
      <c r="B448" s="87" t="s">
        <v>574</v>
      </c>
      <c r="C448" s="60" t="str">
        <f>IFERROR(VLOOKUP(B448,'[2]ПО КОРИСНИЦИМА'!$C$3:$J$11605,5,FALSE),"")</f>
        <v/>
      </c>
      <c r="D448" s="61"/>
      <c r="E448" s="80">
        <f t="shared" si="15"/>
        <v>0</v>
      </c>
      <c r="F448" s="63"/>
      <c r="G448" s="64">
        <f t="shared" si="14"/>
        <v>0</v>
      </c>
      <c r="H448" s="65"/>
    </row>
    <row r="449" spans="1:8" hidden="1">
      <c r="A449" s="87"/>
      <c r="B449" s="87" t="s">
        <v>575</v>
      </c>
      <c r="C449" s="60" t="str">
        <f>IFERROR(VLOOKUP(B449,'[2]ПО КОРИСНИЦИМА'!$C$3:$J$11605,5,FALSE),"")</f>
        <v/>
      </c>
      <c r="D449" s="61"/>
      <c r="E449" s="80">
        <f t="shared" si="15"/>
        <v>0</v>
      </c>
      <c r="F449" s="63"/>
      <c r="G449" s="64">
        <f t="shared" si="14"/>
        <v>0</v>
      </c>
      <c r="H449" s="65"/>
    </row>
    <row r="450" spans="1:8" hidden="1">
      <c r="A450" s="87"/>
      <c r="B450" s="87" t="s">
        <v>576</v>
      </c>
      <c r="C450" s="60" t="str">
        <f>IFERROR(VLOOKUP(B450,'[2]ПО КОРИСНИЦИМА'!$C$3:$J$11605,5,FALSE),"")</f>
        <v/>
      </c>
      <c r="D450" s="61"/>
      <c r="E450" s="80">
        <f t="shared" si="15"/>
        <v>0</v>
      </c>
      <c r="F450" s="63"/>
      <c r="G450" s="64">
        <f t="shared" si="14"/>
        <v>0</v>
      </c>
      <c r="H450" s="65"/>
    </row>
    <row r="451" spans="1:8" hidden="1">
      <c r="A451" s="87"/>
      <c r="B451" s="87" t="s">
        <v>577</v>
      </c>
      <c r="C451" s="60" t="str">
        <f>IFERROR(VLOOKUP(B451,'[2]ПО КОРИСНИЦИМА'!$C$3:$J$11605,5,FALSE),"")</f>
        <v/>
      </c>
      <c r="D451" s="61"/>
      <c r="E451" s="80">
        <f t="shared" si="15"/>
        <v>0</v>
      </c>
      <c r="F451" s="63"/>
      <c r="G451" s="64">
        <f t="shared" si="14"/>
        <v>0</v>
      </c>
      <c r="H451" s="65"/>
    </row>
    <row r="452" spans="1:8" hidden="1">
      <c r="A452" s="87"/>
      <c r="B452" s="87" t="s">
        <v>578</v>
      </c>
      <c r="C452" s="60" t="str">
        <f>IFERROR(VLOOKUP(B452,'[2]ПО КОРИСНИЦИМА'!$C$3:$J$11605,5,FALSE),"")</f>
        <v/>
      </c>
      <c r="D452" s="61"/>
      <c r="E452" s="80">
        <f t="shared" si="15"/>
        <v>0</v>
      </c>
      <c r="F452" s="63"/>
      <c r="G452" s="64">
        <f t="shared" si="14"/>
        <v>0</v>
      </c>
      <c r="H452" s="65"/>
    </row>
    <row r="453" spans="1:8" hidden="1">
      <c r="A453" s="87"/>
      <c r="B453" s="87" t="s">
        <v>579</v>
      </c>
      <c r="C453" s="60" t="str">
        <f>IFERROR(VLOOKUP(B453,'[2]ПО КОРИСНИЦИМА'!$C$3:$J$11605,5,FALSE),"")</f>
        <v/>
      </c>
      <c r="D453" s="61"/>
      <c r="E453" s="80">
        <f t="shared" si="15"/>
        <v>0</v>
      </c>
      <c r="F453" s="63"/>
      <c r="G453" s="64">
        <f t="shared" si="14"/>
        <v>0</v>
      </c>
      <c r="H453" s="65"/>
    </row>
    <row r="454" spans="1:8" hidden="1">
      <c r="A454" s="87"/>
      <c r="B454" s="87" t="s">
        <v>580</v>
      </c>
      <c r="C454" s="60" t="str">
        <f>IFERROR(VLOOKUP(B454,'[2]ПО КОРИСНИЦИМА'!$C$3:$J$11605,5,FALSE),"")</f>
        <v/>
      </c>
      <c r="D454" s="61"/>
      <c r="E454" s="80">
        <f t="shared" si="15"/>
        <v>0</v>
      </c>
      <c r="F454" s="63"/>
      <c r="G454" s="64">
        <f t="shared" si="14"/>
        <v>0</v>
      </c>
      <c r="H454" s="65"/>
    </row>
    <row r="455" spans="1:8" hidden="1">
      <c r="A455" s="87"/>
      <c r="B455" s="87" t="s">
        <v>581</v>
      </c>
      <c r="C455" s="60" t="str">
        <f>IFERROR(VLOOKUP(B455,'[2]ПО КОРИСНИЦИМА'!$C$3:$J$11605,5,FALSE),"")</f>
        <v/>
      </c>
      <c r="D455" s="61"/>
      <c r="E455" s="80">
        <f t="shared" si="15"/>
        <v>0</v>
      </c>
      <c r="F455" s="63"/>
      <c r="G455" s="64">
        <f t="shared" si="14"/>
        <v>0</v>
      </c>
      <c r="H455" s="65"/>
    </row>
    <row r="456" spans="1:8" hidden="1">
      <c r="A456" s="87"/>
      <c r="B456" s="87" t="s">
        <v>582</v>
      </c>
      <c r="C456" s="60" t="str">
        <f>IFERROR(VLOOKUP(B456,'[2]ПО КОРИСНИЦИМА'!$C$3:$J$11605,5,FALSE),"")</f>
        <v/>
      </c>
      <c r="D456" s="61"/>
      <c r="E456" s="80">
        <f t="shared" si="15"/>
        <v>0</v>
      </c>
      <c r="F456" s="63"/>
      <c r="G456" s="64">
        <f t="shared" si="14"/>
        <v>0</v>
      </c>
      <c r="H456" s="65"/>
    </row>
    <row r="457" spans="1:8" hidden="1">
      <c r="A457" s="87"/>
      <c r="B457" s="87" t="s">
        <v>583</v>
      </c>
      <c r="C457" s="60" t="str">
        <f>IFERROR(VLOOKUP(B457,'[2]ПО КОРИСНИЦИМА'!$C$3:$J$11605,5,FALSE),"")</f>
        <v/>
      </c>
      <c r="D457" s="61"/>
      <c r="E457" s="80">
        <f t="shared" si="15"/>
        <v>0</v>
      </c>
      <c r="F457" s="63"/>
      <c r="G457" s="64">
        <f t="shared" si="14"/>
        <v>0</v>
      </c>
      <c r="H457" s="65"/>
    </row>
    <row r="458" spans="1:8" hidden="1">
      <c r="A458" s="87"/>
      <c r="B458" s="87" t="s">
        <v>584</v>
      </c>
      <c r="C458" s="60" t="str">
        <f>IFERROR(VLOOKUP(B458,'[2]ПО КОРИСНИЦИМА'!$C$3:$J$11605,5,FALSE),"")</f>
        <v/>
      </c>
      <c r="D458" s="61"/>
      <c r="E458" s="80">
        <f t="shared" si="15"/>
        <v>0</v>
      </c>
      <c r="F458" s="63"/>
      <c r="G458" s="64">
        <f t="shared" si="14"/>
        <v>0</v>
      </c>
      <c r="H458" s="65"/>
    </row>
    <row r="459" spans="1:8" hidden="1">
      <c r="A459" s="87"/>
      <c r="B459" s="87" t="s">
        <v>585</v>
      </c>
      <c r="C459" s="60" t="str">
        <f>IFERROR(VLOOKUP(B459,'[2]ПО КОРИСНИЦИМА'!$C$3:$J$11605,5,FALSE),"")</f>
        <v/>
      </c>
      <c r="D459" s="61"/>
      <c r="E459" s="80">
        <f t="shared" si="15"/>
        <v>0</v>
      </c>
      <c r="F459" s="63"/>
      <c r="G459" s="64">
        <f t="shared" si="14"/>
        <v>0</v>
      </c>
      <c r="H459" s="65"/>
    </row>
    <row r="460" spans="1:8" hidden="1">
      <c r="A460" s="87"/>
      <c r="B460" s="87" t="s">
        <v>586</v>
      </c>
      <c r="C460" s="60" t="str">
        <f>IFERROR(VLOOKUP(B460,'[2]ПО КОРИСНИЦИМА'!$C$3:$J$11605,5,FALSE),"")</f>
        <v/>
      </c>
      <c r="D460" s="61"/>
      <c r="E460" s="80">
        <f t="shared" si="15"/>
        <v>0</v>
      </c>
      <c r="F460" s="63"/>
      <c r="G460" s="64">
        <f t="shared" si="14"/>
        <v>0</v>
      </c>
      <c r="H460" s="65"/>
    </row>
    <row r="461" spans="1:8" hidden="1">
      <c r="A461" s="87"/>
      <c r="B461" s="87" t="s">
        <v>587</v>
      </c>
      <c r="C461" s="60" t="str">
        <f>IFERROR(VLOOKUP(B461,'[2]ПО КОРИСНИЦИМА'!$C$3:$J$11605,5,FALSE),"")</f>
        <v/>
      </c>
      <c r="D461" s="61"/>
      <c r="E461" s="80">
        <f t="shared" si="15"/>
        <v>0</v>
      </c>
      <c r="F461" s="63"/>
      <c r="G461" s="64">
        <f t="shared" si="14"/>
        <v>0</v>
      </c>
      <c r="H461" s="65"/>
    </row>
    <row r="462" spans="1:8" hidden="1">
      <c r="A462" s="87"/>
      <c r="B462" s="87" t="s">
        <v>588</v>
      </c>
      <c r="C462" s="60" t="str">
        <f>IFERROR(VLOOKUP(B462,'[2]ПО КОРИСНИЦИМА'!$C$3:$J$11605,5,FALSE),"")</f>
        <v/>
      </c>
      <c r="D462" s="61"/>
      <c r="E462" s="80">
        <f t="shared" si="15"/>
        <v>0</v>
      </c>
      <c r="F462" s="63"/>
      <c r="G462" s="64">
        <f t="shared" si="14"/>
        <v>0</v>
      </c>
      <c r="H462" s="65"/>
    </row>
    <row r="463" spans="1:8" hidden="1">
      <c r="A463" s="87"/>
      <c r="B463" s="87" t="s">
        <v>589</v>
      </c>
      <c r="C463" s="60" t="str">
        <f>IFERROR(VLOOKUP(B463,'[2]ПО КОРИСНИЦИМА'!$C$3:$J$11605,5,FALSE),"")</f>
        <v/>
      </c>
      <c r="D463" s="61"/>
      <c r="E463" s="80">
        <f t="shared" si="15"/>
        <v>0</v>
      </c>
      <c r="F463" s="63"/>
      <c r="G463" s="64">
        <f t="shared" si="14"/>
        <v>0</v>
      </c>
      <c r="H463" s="65"/>
    </row>
    <row r="464" spans="1:8" hidden="1">
      <c r="A464" s="89"/>
      <c r="B464" s="87" t="s">
        <v>590</v>
      </c>
      <c r="C464" s="60" t="str">
        <f>IFERROR(VLOOKUP(B464,'[2]ПО КОРИСНИЦИМА'!$C$3:$J$11605,5,FALSE),"")</f>
        <v/>
      </c>
      <c r="D464" s="61"/>
      <c r="E464" s="80">
        <f t="shared" si="15"/>
        <v>0</v>
      </c>
      <c r="F464" s="63"/>
      <c r="G464" s="64">
        <f t="shared" si="14"/>
        <v>0</v>
      </c>
      <c r="H464" s="76"/>
    </row>
    <row r="465" spans="1:8">
      <c r="A465" s="52" t="s">
        <v>25</v>
      </c>
      <c r="B465" s="53"/>
      <c r="C465" s="54" t="s">
        <v>592</v>
      </c>
      <c r="D465" s="55">
        <f>SUM(D466:D518)</f>
        <v>6435000</v>
      </c>
      <c r="E465" s="56">
        <f>IFERROR(D465/$D$614,"-")</f>
        <v>2.3759151981036983E-2</v>
      </c>
      <c r="F465" s="57">
        <f>SUM(F466:F518)</f>
        <v>0</v>
      </c>
      <c r="G465" s="55">
        <f t="shared" si="14"/>
        <v>6435000</v>
      </c>
      <c r="H465" s="84"/>
    </row>
    <row r="466" spans="1:8">
      <c r="A466" s="144"/>
      <c r="B466" s="132" t="s">
        <v>26</v>
      </c>
      <c r="C466" s="140" t="s">
        <v>28</v>
      </c>
      <c r="D466" s="128">
        <f>'расходи по кор.'!G335</f>
        <v>6000000</v>
      </c>
      <c r="E466" s="129">
        <f>IFERROR(D466/$D$614,"-")</f>
        <v>2.2153055460174344E-2</v>
      </c>
      <c r="F466" s="130">
        <f>'расходи по кор.'!I850</f>
        <v>0</v>
      </c>
      <c r="G466" s="128">
        <f t="shared" si="14"/>
        <v>6000000</v>
      </c>
      <c r="H466" s="134" t="s">
        <v>1117</v>
      </c>
    </row>
    <row r="467" spans="1:8" hidden="1">
      <c r="A467" s="97"/>
      <c r="B467" s="87" t="s">
        <v>593</v>
      </c>
      <c r="C467" s="98" t="s">
        <v>594</v>
      </c>
      <c r="D467" s="64"/>
      <c r="E467" s="80">
        <f t="shared" ref="E467:E518" si="16">IFERROR(D467/$D$614,"-")</f>
        <v>0</v>
      </c>
      <c r="F467" s="74"/>
      <c r="G467" s="100">
        <f t="shared" si="14"/>
        <v>0</v>
      </c>
      <c r="H467" s="65"/>
    </row>
    <row r="468" spans="1:8" hidden="1">
      <c r="A468" s="97"/>
      <c r="B468" s="87" t="s">
        <v>595</v>
      </c>
      <c r="C468" s="98" t="s">
        <v>596</v>
      </c>
      <c r="D468" s="64"/>
      <c r="E468" s="80">
        <f t="shared" si="16"/>
        <v>0</v>
      </c>
      <c r="F468" s="74"/>
      <c r="G468" s="100">
        <f t="shared" si="14"/>
        <v>0</v>
      </c>
      <c r="H468" s="65" t="s">
        <v>1353</v>
      </c>
    </row>
    <row r="469" spans="1:8" hidden="1">
      <c r="A469" s="87"/>
      <c r="B469" s="87" t="s">
        <v>1258</v>
      </c>
      <c r="C469" s="60" t="s">
        <v>1259</v>
      </c>
      <c r="D469" s="61"/>
      <c r="E469" s="62">
        <f>IFERROR(D469/$D$614,"-")</f>
        <v>0</v>
      </c>
      <c r="F469" s="63"/>
      <c r="G469" s="100">
        <f t="shared" si="14"/>
        <v>0</v>
      </c>
      <c r="H469" s="65"/>
    </row>
    <row r="470" spans="1:8">
      <c r="A470" s="87"/>
      <c r="B470" s="87" t="s">
        <v>1162</v>
      </c>
      <c r="C470" s="60" t="s">
        <v>1260</v>
      </c>
      <c r="D470" s="61">
        <f>'расходи по кор.'!G324</f>
        <v>435000</v>
      </c>
      <c r="E470" s="80">
        <f t="shared" si="16"/>
        <v>1.6060965208626399E-3</v>
      </c>
      <c r="F470" s="63">
        <f>'расходи по кор.'!H324+'расходи по кор.'!I324</f>
        <v>0</v>
      </c>
      <c r="G470" s="64">
        <f t="shared" si="14"/>
        <v>435000</v>
      </c>
      <c r="H470" s="65" t="s">
        <v>1265</v>
      </c>
    </row>
    <row r="471" spans="1:8" hidden="1">
      <c r="A471" s="87"/>
      <c r="B471" s="87"/>
      <c r="C471" s="121"/>
      <c r="D471" s="61">
        <f>'расходи по кор.'!G351</f>
        <v>0</v>
      </c>
      <c r="E471" s="80">
        <f t="shared" si="16"/>
        <v>0</v>
      </c>
      <c r="F471" s="63">
        <f>'расходи по кор.'!I343</f>
        <v>0</v>
      </c>
      <c r="G471" s="64">
        <f t="shared" si="14"/>
        <v>0</v>
      </c>
      <c r="H471" s="65"/>
    </row>
    <row r="472" spans="1:8" hidden="1">
      <c r="A472" s="87"/>
      <c r="B472" s="87" t="s">
        <v>597</v>
      </c>
      <c r="C472" s="60" t="str">
        <f>IFERROR(VLOOKUP(B472,'[2]ПО КОРИСНИЦИМА'!$C$3:$J$11605,5,FALSE),"")</f>
        <v/>
      </c>
      <c r="D472" s="61"/>
      <c r="E472" s="80">
        <f t="shared" si="16"/>
        <v>0</v>
      </c>
      <c r="F472" s="63"/>
      <c r="G472" s="64">
        <f t="shared" si="14"/>
        <v>0</v>
      </c>
      <c r="H472" s="65"/>
    </row>
    <row r="473" spans="1:8" hidden="1">
      <c r="A473" s="87"/>
      <c r="B473" s="87" t="s">
        <v>598</v>
      </c>
      <c r="C473" s="60" t="str">
        <f>IFERROR(VLOOKUP(B473,'[2]ПО КОРИСНИЦИМА'!$C$3:$J$11605,5,FALSE),"")</f>
        <v/>
      </c>
      <c r="D473" s="61"/>
      <c r="E473" s="80">
        <f t="shared" si="16"/>
        <v>0</v>
      </c>
      <c r="F473" s="63"/>
      <c r="G473" s="64">
        <f t="shared" si="14"/>
        <v>0</v>
      </c>
      <c r="H473" s="65"/>
    </row>
    <row r="474" spans="1:8" hidden="1">
      <c r="A474" s="87"/>
      <c r="B474" s="87" t="s">
        <v>599</v>
      </c>
      <c r="C474" s="60" t="str">
        <f>IFERROR(VLOOKUP(B474,'[2]ПО КОРИСНИЦИМА'!$C$3:$J$11605,5,FALSE),"")</f>
        <v/>
      </c>
      <c r="D474" s="61"/>
      <c r="E474" s="80">
        <f t="shared" si="16"/>
        <v>0</v>
      </c>
      <c r="F474" s="63"/>
      <c r="G474" s="64">
        <f t="shared" si="14"/>
        <v>0</v>
      </c>
      <c r="H474" s="65"/>
    </row>
    <row r="475" spans="1:8" hidden="1">
      <c r="A475" s="87"/>
      <c r="B475" s="87" t="s">
        <v>600</v>
      </c>
      <c r="C475" s="60" t="str">
        <f>IFERROR(VLOOKUP(B475,'[2]ПО КОРИСНИЦИМА'!$C$3:$J$11605,5,FALSE),"")</f>
        <v/>
      </c>
      <c r="D475" s="61"/>
      <c r="E475" s="80">
        <f t="shared" si="16"/>
        <v>0</v>
      </c>
      <c r="F475" s="63"/>
      <c r="G475" s="64">
        <f t="shared" si="14"/>
        <v>0</v>
      </c>
      <c r="H475" s="65"/>
    </row>
    <row r="476" spans="1:8" hidden="1">
      <c r="A476" s="87"/>
      <c r="B476" s="87" t="s">
        <v>601</v>
      </c>
      <c r="C476" s="60" t="str">
        <f>IFERROR(VLOOKUP(B476,'[2]ПО КОРИСНИЦИМА'!$C$3:$J$11605,5,FALSE),"")</f>
        <v/>
      </c>
      <c r="D476" s="61"/>
      <c r="E476" s="80">
        <f t="shared" si="16"/>
        <v>0</v>
      </c>
      <c r="F476" s="63"/>
      <c r="G476" s="64">
        <f t="shared" si="14"/>
        <v>0</v>
      </c>
      <c r="H476" s="65"/>
    </row>
    <row r="477" spans="1:8" hidden="1">
      <c r="A477" s="87"/>
      <c r="B477" s="87" t="s">
        <v>602</v>
      </c>
      <c r="C477" s="60" t="str">
        <f>IFERROR(VLOOKUP(B477,'[2]ПО КОРИСНИЦИМА'!$C$3:$J$11605,5,FALSE),"")</f>
        <v/>
      </c>
      <c r="D477" s="61"/>
      <c r="E477" s="80">
        <f t="shared" si="16"/>
        <v>0</v>
      </c>
      <c r="F477" s="63"/>
      <c r="G477" s="64">
        <f t="shared" si="14"/>
        <v>0</v>
      </c>
      <c r="H477" s="65"/>
    </row>
    <row r="478" spans="1:8" hidden="1">
      <c r="A478" s="87"/>
      <c r="B478" s="87" t="s">
        <v>603</v>
      </c>
      <c r="C478" s="60" t="str">
        <f>IFERROR(VLOOKUP(B478,'[2]ПО КОРИСНИЦИМА'!$C$3:$J$11605,5,FALSE),"")</f>
        <v/>
      </c>
      <c r="D478" s="61"/>
      <c r="E478" s="80">
        <f t="shared" si="16"/>
        <v>0</v>
      </c>
      <c r="F478" s="63"/>
      <c r="G478" s="64">
        <f t="shared" si="14"/>
        <v>0</v>
      </c>
      <c r="H478" s="65"/>
    </row>
    <row r="479" spans="1:8" hidden="1">
      <c r="A479" s="87"/>
      <c r="B479" s="87" t="s">
        <v>604</v>
      </c>
      <c r="C479" s="60" t="str">
        <f>IFERROR(VLOOKUP(B479,'[2]ПО КОРИСНИЦИМА'!$C$3:$J$11605,5,FALSE),"")</f>
        <v/>
      </c>
      <c r="D479" s="61"/>
      <c r="E479" s="80">
        <f t="shared" si="16"/>
        <v>0</v>
      </c>
      <c r="F479" s="63"/>
      <c r="G479" s="64">
        <f t="shared" si="14"/>
        <v>0</v>
      </c>
      <c r="H479" s="65"/>
    </row>
    <row r="480" spans="1:8" hidden="1">
      <c r="A480" s="87"/>
      <c r="B480" s="87" t="s">
        <v>605</v>
      </c>
      <c r="C480" s="60" t="str">
        <f>IFERROR(VLOOKUP(B480,'[2]ПО КОРИСНИЦИМА'!$C$3:$J$11605,5,FALSE),"")</f>
        <v/>
      </c>
      <c r="D480" s="61"/>
      <c r="E480" s="80">
        <f t="shared" si="16"/>
        <v>0</v>
      </c>
      <c r="F480" s="63"/>
      <c r="G480" s="64">
        <f t="shared" si="14"/>
        <v>0</v>
      </c>
      <c r="H480" s="65"/>
    </row>
    <row r="481" spans="1:8" hidden="1">
      <c r="A481" s="87"/>
      <c r="B481" s="87" t="s">
        <v>606</v>
      </c>
      <c r="C481" s="60" t="str">
        <f>IFERROR(VLOOKUP(B481,'[2]ПО КОРИСНИЦИМА'!$C$3:$J$11605,5,FALSE),"")</f>
        <v/>
      </c>
      <c r="D481" s="61"/>
      <c r="E481" s="80">
        <f t="shared" si="16"/>
        <v>0</v>
      </c>
      <c r="F481" s="63"/>
      <c r="G481" s="64">
        <f t="shared" si="14"/>
        <v>0</v>
      </c>
      <c r="H481" s="65"/>
    </row>
    <row r="482" spans="1:8" hidden="1">
      <c r="A482" s="87"/>
      <c r="B482" s="87" t="s">
        <v>607</v>
      </c>
      <c r="C482" s="60" t="str">
        <f>IFERROR(VLOOKUP(B482,'[2]ПО КОРИСНИЦИМА'!$C$3:$J$11605,5,FALSE),"")</f>
        <v/>
      </c>
      <c r="D482" s="61"/>
      <c r="E482" s="80">
        <f t="shared" si="16"/>
        <v>0</v>
      </c>
      <c r="F482" s="63"/>
      <c r="G482" s="64">
        <f t="shared" si="14"/>
        <v>0</v>
      </c>
      <c r="H482" s="65"/>
    </row>
    <row r="483" spans="1:8" hidden="1">
      <c r="A483" s="87"/>
      <c r="B483" s="87" t="s">
        <v>608</v>
      </c>
      <c r="C483" s="60" t="str">
        <f>IFERROR(VLOOKUP(B483,'[2]ПО КОРИСНИЦИМА'!$C$3:$J$11605,5,FALSE),"")</f>
        <v/>
      </c>
      <c r="D483" s="61"/>
      <c r="E483" s="80">
        <f t="shared" si="16"/>
        <v>0</v>
      </c>
      <c r="F483" s="63"/>
      <c r="G483" s="64">
        <f t="shared" si="14"/>
        <v>0</v>
      </c>
      <c r="H483" s="65"/>
    </row>
    <row r="484" spans="1:8" hidden="1">
      <c r="A484" s="87"/>
      <c r="B484" s="87" t="s">
        <v>609</v>
      </c>
      <c r="C484" s="60" t="str">
        <f>IFERROR(VLOOKUP(B484,'[2]ПО КОРИСНИЦИМА'!$C$3:$J$11605,5,FALSE),"")</f>
        <v/>
      </c>
      <c r="D484" s="61"/>
      <c r="E484" s="80">
        <f t="shared" si="16"/>
        <v>0</v>
      </c>
      <c r="F484" s="63"/>
      <c r="G484" s="64">
        <f t="shared" si="14"/>
        <v>0</v>
      </c>
      <c r="H484" s="65"/>
    </row>
    <row r="485" spans="1:8" hidden="1">
      <c r="A485" s="87"/>
      <c r="B485" s="87" t="s">
        <v>610</v>
      </c>
      <c r="C485" s="60" t="str">
        <f>IFERROR(VLOOKUP(B485,'[2]ПО КОРИСНИЦИМА'!$C$3:$J$11605,5,FALSE),"")</f>
        <v/>
      </c>
      <c r="D485" s="61"/>
      <c r="E485" s="80">
        <f t="shared" si="16"/>
        <v>0</v>
      </c>
      <c r="F485" s="63"/>
      <c r="G485" s="64">
        <f t="shared" si="14"/>
        <v>0</v>
      </c>
      <c r="H485" s="65"/>
    </row>
    <row r="486" spans="1:8" hidden="1">
      <c r="A486" s="87"/>
      <c r="B486" s="87" t="s">
        <v>611</v>
      </c>
      <c r="C486" s="60" t="str">
        <f>IFERROR(VLOOKUP(B486,'[2]ПО КОРИСНИЦИМА'!$C$3:$J$11605,5,FALSE),"")</f>
        <v/>
      </c>
      <c r="D486" s="61"/>
      <c r="E486" s="80">
        <f t="shared" si="16"/>
        <v>0</v>
      </c>
      <c r="F486" s="63"/>
      <c r="G486" s="64">
        <f t="shared" si="14"/>
        <v>0</v>
      </c>
      <c r="H486" s="65"/>
    </row>
    <row r="487" spans="1:8" hidden="1">
      <c r="A487" s="87"/>
      <c r="B487" s="87" t="s">
        <v>612</v>
      </c>
      <c r="C487" s="60" t="str">
        <f>IFERROR(VLOOKUP(B487,'[2]ПО КОРИСНИЦИМА'!$C$3:$J$11605,5,FALSE),"")</f>
        <v/>
      </c>
      <c r="D487" s="61"/>
      <c r="E487" s="80">
        <f t="shared" si="16"/>
        <v>0</v>
      </c>
      <c r="F487" s="63"/>
      <c r="G487" s="64">
        <f t="shared" si="14"/>
        <v>0</v>
      </c>
      <c r="H487" s="65"/>
    </row>
    <row r="488" spans="1:8" hidden="1">
      <c r="A488" s="87"/>
      <c r="B488" s="87" t="s">
        <v>613</v>
      </c>
      <c r="C488" s="60" t="str">
        <f>IFERROR(VLOOKUP(B488,'[2]ПО КОРИСНИЦИМА'!$C$3:$J$11605,5,FALSE),"")</f>
        <v/>
      </c>
      <c r="D488" s="61"/>
      <c r="E488" s="80">
        <f t="shared" si="16"/>
        <v>0</v>
      </c>
      <c r="F488" s="63"/>
      <c r="G488" s="64">
        <f t="shared" si="14"/>
        <v>0</v>
      </c>
      <c r="H488" s="65"/>
    </row>
    <row r="489" spans="1:8" hidden="1">
      <c r="A489" s="87"/>
      <c r="B489" s="87" t="s">
        <v>614</v>
      </c>
      <c r="C489" s="60" t="str">
        <f>IFERROR(VLOOKUP(B489,'[2]ПО КОРИСНИЦИМА'!$C$3:$J$11605,5,FALSE),"")</f>
        <v/>
      </c>
      <c r="D489" s="61"/>
      <c r="E489" s="80">
        <f t="shared" si="16"/>
        <v>0</v>
      </c>
      <c r="F489" s="63"/>
      <c r="G489" s="64">
        <f t="shared" si="14"/>
        <v>0</v>
      </c>
      <c r="H489" s="65"/>
    </row>
    <row r="490" spans="1:8" hidden="1">
      <c r="A490" s="87"/>
      <c r="B490" s="87" t="s">
        <v>615</v>
      </c>
      <c r="C490" s="60" t="str">
        <f>IFERROR(VLOOKUP(B490,'[2]ПО КОРИСНИЦИМА'!$C$3:$J$11605,5,FALSE),"")</f>
        <v/>
      </c>
      <c r="D490" s="61"/>
      <c r="E490" s="80">
        <f t="shared" si="16"/>
        <v>0</v>
      </c>
      <c r="F490" s="63"/>
      <c r="G490" s="64">
        <f t="shared" si="14"/>
        <v>0</v>
      </c>
      <c r="H490" s="65"/>
    </row>
    <row r="491" spans="1:8" hidden="1">
      <c r="A491" s="87"/>
      <c r="B491" s="87" t="s">
        <v>616</v>
      </c>
      <c r="C491" s="60" t="str">
        <f>IFERROR(VLOOKUP(B491,'[2]ПО КОРИСНИЦИМА'!$C$3:$J$11605,5,FALSE),"")</f>
        <v/>
      </c>
      <c r="D491" s="61"/>
      <c r="E491" s="80">
        <f t="shared" si="16"/>
        <v>0</v>
      </c>
      <c r="F491" s="63"/>
      <c r="G491" s="64">
        <f t="shared" si="14"/>
        <v>0</v>
      </c>
      <c r="H491" s="65"/>
    </row>
    <row r="492" spans="1:8" hidden="1">
      <c r="A492" s="87"/>
      <c r="B492" s="87" t="s">
        <v>617</v>
      </c>
      <c r="C492" s="60" t="str">
        <f>IFERROR(VLOOKUP(B492,'[2]ПО КОРИСНИЦИМА'!$C$3:$J$11605,5,FALSE),"")</f>
        <v/>
      </c>
      <c r="D492" s="61"/>
      <c r="E492" s="80">
        <f t="shared" si="16"/>
        <v>0</v>
      </c>
      <c r="F492" s="63"/>
      <c r="G492" s="64">
        <f t="shared" si="14"/>
        <v>0</v>
      </c>
      <c r="H492" s="65"/>
    </row>
    <row r="493" spans="1:8" hidden="1">
      <c r="A493" s="87"/>
      <c r="B493" s="87" t="s">
        <v>618</v>
      </c>
      <c r="C493" s="60" t="str">
        <f>IFERROR(VLOOKUP(B493,'[2]ПО КОРИСНИЦИМА'!$C$3:$J$11605,5,FALSE),"")</f>
        <v/>
      </c>
      <c r="D493" s="61"/>
      <c r="E493" s="80">
        <f t="shared" si="16"/>
        <v>0</v>
      </c>
      <c r="F493" s="63"/>
      <c r="G493" s="64">
        <f t="shared" si="14"/>
        <v>0</v>
      </c>
      <c r="H493" s="65"/>
    </row>
    <row r="494" spans="1:8" hidden="1">
      <c r="A494" s="87"/>
      <c r="B494" s="87" t="s">
        <v>619</v>
      </c>
      <c r="C494" s="60" t="str">
        <f>IFERROR(VLOOKUP(B494,'[2]ПО КОРИСНИЦИМА'!$C$3:$J$11605,5,FALSE),"")</f>
        <v/>
      </c>
      <c r="D494" s="61"/>
      <c r="E494" s="80">
        <f t="shared" si="16"/>
        <v>0</v>
      </c>
      <c r="F494" s="63"/>
      <c r="G494" s="64">
        <f t="shared" si="14"/>
        <v>0</v>
      </c>
      <c r="H494" s="65"/>
    </row>
    <row r="495" spans="1:8" hidden="1">
      <c r="A495" s="87"/>
      <c r="B495" s="87" t="s">
        <v>620</v>
      </c>
      <c r="C495" s="60" t="str">
        <f>IFERROR(VLOOKUP(B495,'[2]ПО КОРИСНИЦИМА'!$C$3:$J$11605,5,FALSE),"")</f>
        <v/>
      </c>
      <c r="D495" s="61"/>
      <c r="E495" s="80">
        <f t="shared" si="16"/>
        <v>0</v>
      </c>
      <c r="F495" s="63"/>
      <c r="G495" s="64">
        <f t="shared" si="14"/>
        <v>0</v>
      </c>
      <c r="H495" s="65"/>
    </row>
    <row r="496" spans="1:8" hidden="1">
      <c r="A496" s="87"/>
      <c r="B496" s="87" t="s">
        <v>621</v>
      </c>
      <c r="C496" s="60" t="str">
        <f>IFERROR(VLOOKUP(B496,'[2]ПО КОРИСНИЦИМА'!$C$3:$J$11605,5,FALSE),"")</f>
        <v/>
      </c>
      <c r="D496" s="61"/>
      <c r="E496" s="80">
        <f t="shared" si="16"/>
        <v>0</v>
      </c>
      <c r="F496" s="63"/>
      <c r="G496" s="64">
        <f t="shared" si="14"/>
        <v>0</v>
      </c>
      <c r="H496" s="65"/>
    </row>
    <row r="497" spans="1:8" hidden="1">
      <c r="A497" s="87"/>
      <c r="B497" s="87" t="s">
        <v>622</v>
      </c>
      <c r="C497" s="60" t="str">
        <f>IFERROR(VLOOKUP(B497,'[2]ПО КОРИСНИЦИМА'!$C$3:$J$11605,5,FALSE),"")</f>
        <v/>
      </c>
      <c r="D497" s="61"/>
      <c r="E497" s="80">
        <f t="shared" si="16"/>
        <v>0</v>
      </c>
      <c r="F497" s="63"/>
      <c r="G497" s="64">
        <f t="shared" si="14"/>
        <v>0</v>
      </c>
      <c r="H497" s="65"/>
    </row>
    <row r="498" spans="1:8" hidden="1">
      <c r="A498" s="87"/>
      <c r="B498" s="87" t="s">
        <v>623</v>
      </c>
      <c r="C498" s="60" t="str">
        <f>IFERROR(VLOOKUP(B498,'[2]ПО КОРИСНИЦИМА'!$C$3:$J$11605,5,FALSE),"")</f>
        <v/>
      </c>
      <c r="D498" s="61"/>
      <c r="E498" s="80">
        <f t="shared" si="16"/>
        <v>0</v>
      </c>
      <c r="F498" s="63"/>
      <c r="G498" s="64">
        <f t="shared" si="14"/>
        <v>0</v>
      </c>
      <c r="H498" s="65"/>
    </row>
    <row r="499" spans="1:8" hidden="1">
      <c r="A499" s="87"/>
      <c r="B499" s="87" t="s">
        <v>624</v>
      </c>
      <c r="C499" s="60" t="str">
        <f>IFERROR(VLOOKUP(B499,'[2]ПО КОРИСНИЦИМА'!$C$3:$J$11605,5,FALSE),"")</f>
        <v/>
      </c>
      <c r="D499" s="61"/>
      <c r="E499" s="80">
        <f t="shared" si="16"/>
        <v>0</v>
      </c>
      <c r="F499" s="63"/>
      <c r="G499" s="64">
        <f t="shared" si="14"/>
        <v>0</v>
      </c>
      <c r="H499" s="65"/>
    </row>
    <row r="500" spans="1:8" hidden="1">
      <c r="A500" s="87"/>
      <c r="B500" s="87" t="s">
        <v>625</v>
      </c>
      <c r="C500" s="60" t="str">
        <f>IFERROR(VLOOKUP(B500,'[2]ПО КОРИСНИЦИМА'!$C$3:$J$11605,5,FALSE),"")</f>
        <v/>
      </c>
      <c r="D500" s="61"/>
      <c r="E500" s="80">
        <f t="shared" si="16"/>
        <v>0</v>
      </c>
      <c r="F500" s="63"/>
      <c r="G500" s="64">
        <f t="shared" si="14"/>
        <v>0</v>
      </c>
      <c r="H500" s="65"/>
    </row>
    <row r="501" spans="1:8" hidden="1">
      <c r="A501" s="87"/>
      <c r="B501" s="87" t="s">
        <v>626</v>
      </c>
      <c r="C501" s="60" t="str">
        <f>IFERROR(VLOOKUP(B501,'[2]ПО КОРИСНИЦИМА'!$C$3:$J$11605,5,FALSE),"")</f>
        <v/>
      </c>
      <c r="D501" s="61"/>
      <c r="E501" s="80">
        <f t="shared" si="16"/>
        <v>0</v>
      </c>
      <c r="F501" s="63"/>
      <c r="G501" s="64">
        <f t="shared" si="14"/>
        <v>0</v>
      </c>
      <c r="H501" s="65"/>
    </row>
    <row r="502" spans="1:8" hidden="1">
      <c r="A502" s="87"/>
      <c r="B502" s="87" t="s">
        <v>627</v>
      </c>
      <c r="C502" s="60" t="str">
        <f>IFERROR(VLOOKUP(B502,'[2]ПО КОРИСНИЦИМА'!$C$3:$J$11605,5,FALSE),"")</f>
        <v/>
      </c>
      <c r="D502" s="61"/>
      <c r="E502" s="80">
        <f t="shared" si="16"/>
        <v>0</v>
      </c>
      <c r="F502" s="63"/>
      <c r="G502" s="64">
        <f t="shared" si="14"/>
        <v>0</v>
      </c>
      <c r="H502" s="65"/>
    </row>
    <row r="503" spans="1:8" hidden="1">
      <c r="A503" s="87"/>
      <c r="B503" s="87" t="s">
        <v>628</v>
      </c>
      <c r="C503" s="60" t="str">
        <f>IFERROR(VLOOKUP(B503,'[2]ПО КОРИСНИЦИМА'!$C$3:$J$11605,5,FALSE),"")</f>
        <v/>
      </c>
      <c r="D503" s="61"/>
      <c r="E503" s="80">
        <f t="shared" si="16"/>
        <v>0</v>
      </c>
      <c r="F503" s="63"/>
      <c r="G503" s="64">
        <f t="shared" si="14"/>
        <v>0</v>
      </c>
      <c r="H503" s="65"/>
    </row>
    <row r="504" spans="1:8" hidden="1">
      <c r="A504" s="87"/>
      <c r="B504" s="87" t="s">
        <v>629</v>
      </c>
      <c r="C504" s="60" t="str">
        <f>IFERROR(VLOOKUP(B504,'[2]ПО КОРИСНИЦИМА'!$C$3:$J$11605,5,FALSE),"")</f>
        <v/>
      </c>
      <c r="D504" s="61"/>
      <c r="E504" s="80">
        <f t="shared" si="16"/>
        <v>0</v>
      </c>
      <c r="F504" s="63"/>
      <c r="G504" s="64">
        <f t="shared" si="14"/>
        <v>0</v>
      </c>
      <c r="H504" s="65"/>
    </row>
    <row r="505" spans="1:8" hidden="1">
      <c r="A505" s="87"/>
      <c r="B505" s="87" t="s">
        <v>630</v>
      </c>
      <c r="C505" s="60" t="str">
        <f>IFERROR(VLOOKUP(B505,'[2]ПО КОРИСНИЦИМА'!$C$3:$J$11605,5,FALSE),"")</f>
        <v/>
      </c>
      <c r="D505" s="61"/>
      <c r="E505" s="80">
        <f t="shared" si="16"/>
        <v>0</v>
      </c>
      <c r="F505" s="63"/>
      <c r="G505" s="64">
        <f t="shared" si="14"/>
        <v>0</v>
      </c>
      <c r="H505" s="65"/>
    </row>
    <row r="506" spans="1:8" hidden="1">
      <c r="A506" s="87"/>
      <c r="B506" s="87" t="s">
        <v>631</v>
      </c>
      <c r="C506" s="60" t="str">
        <f>IFERROR(VLOOKUP(B506,'[2]ПО КОРИСНИЦИМА'!$C$3:$J$11605,5,FALSE),"")</f>
        <v/>
      </c>
      <c r="D506" s="61"/>
      <c r="E506" s="80">
        <f t="shared" si="16"/>
        <v>0</v>
      </c>
      <c r="F506" s="63"/>
      <c r="G506" s="64">
        <f t="shared" si="14"/>
        <v>0</v>
      </c>
      <c r="H506" s="65"/>
    </row>
    <row r="507" spans="1:8" hidden="1">
      <c r="A507" s="87"/>
      <c r="B507" s="87" t="s">
        <v>632</v>
      </c>
      <c r="C507" s="60" t="str">
        <f>IFERROR(VLOOKUP(B507,'[2]ПО КОРИСНИЦИМА'!$C$3:$J$11605,5,FALSE),"")</f>
        <v/>
      </c>
      <c r="D507" s="61"/>
      <c r="E507" s="80">
        <f t="shared" si="16"/>
        <v>0</v>
      </c>
      <c r="F507" s="63"/>
      <c r="G507" s="64">
        <f t="shared" si="14"/>
        <v>0</v>
      </c>
      <c r="H507" s="65"/>
    </row>
    <row r="508" spans="1:8" hidden="1">
      <c r="A508" s="87"/>
      <c r="B508" s="87" t="s">
        <v>633</v>
      </c>
      <c r="C508" s="60" t="str">
        <f>IFERROR(VLOOKUP(B508,'[2]ПО КОРИСНИЦИМА'!$C$3:$J$11605,5,FALSE),"")</f>
        <v/>
      </c>
      <c r="D508" s="61"/>
      <c r="E508" s="80">
        <f t="shared" si="16"/>
        <v>0</v>
      </c>
      <c r="F508" s="63"/>
      <c r="G508" s="64">
        <f t="shared" si="14"/>
        <v>0</v>
      </c>
      <c r="H508" s="65"/>
    </row>
    <row r="509" spans="1:8" hidden="1">
      <c r="A509" s="87"/>
      <c r="B509" s="87" t="s">
        <v>634</v>
      </c>
      <c r="C509" s="60" t="str">
        <f>IFERROR(VLOOKUP(B509,'[2]ПО КОРИСНИЦИМА'!$C$3:$J$11605,5,FALSE),"")</f>
        <v/>
      </c>
      <c r="D509" s="61"/>
      <c r="E509" s="80">
        <f t="shared" si="16"/>
        <v>0</v>
      </c>
      <c r="F509" s="63"/>
      <c r="G509" s="64">
        <f t="shared" si="14"/>
        <v>0</v>
      </c>
      <c r="H509" s="65"/>
    </row>
    <row r="510" spans="1:8" hidden="1">
      <c r="A510" s="87"/>
      <c r="B510" s="87" t="s">
        <v>635</v>
      </c>
      <c r="C510" s="60" t="str">
        <f>IFERROR(VLOOKUP(B510,'[2]ПО КОРИСНИЦИМА'!$C$3:$J$11605,5,FALSE),"")</f>
        <v/>
      </c>
      <c r="D510" s="61"/>
      <c r="E510" s="80">
        <f t="shared" si="16"/>
        <v>0</v>
      </c>
      <c r="F510" s="63"/>
      <c r="G510" s="64">
        <f t="shared" si="14"/>
        <v>0</v>
      </c>
      <c r="H510" s="65"/>
    </row>
    <row r="511" spans="1:8" hidden="1">
      <c r="A511" s="87"/>
      <c r="B511" s="87" t="s">
        <v>636</v>
      </c>
      <c r="C511" s="60" t="str">
        <f>IFERROR(VLOOKUP(B511,'[2]ПО КОРИСНИЦИМА'!$C$3:$J$11605,5,FALSE),"")</f>
        <v/>
      </c>
      <c r="D511" s="61"/>
      <c r="E511" s="80">
        <f t="shared" si="16"/>
        <v>0</v>
      </c>
      <c r="F511" s="63"/>
      <c r="G511" s="64">
        <f t="shared" si="14"/>
        <v>0</v>
      </c>
      <c r="H511" s="65"/>
    </row>
    <row r="512" spans="1:8" hidden="1">
      <c r="A512" s="87"/>
      <c r="B512" s="87" t="s">
        <v>637</v>
      </c>
      <c r="C512" s="60" t="str">
        <f>IFERROR(VLOOKUP(B512,'[2]ПО КОРИСНИЦИМА'!$C$3:$J$11605,5,FALSE),"")</f>
        <v/>
      </c>
      <c r="D512" s="61"/>
      <c r="E512" s="80">
        <f t="shared" si="16"/>
        <v>0</v>
      </c>
      <c r="F512" s="63"/>
      <c r="G512" s="64">
        <f t="shared" si="14"/>
        <v>0</v>
      </c>
      <c r="H512" s="65"/>
    </row>
    <row r="513" spans="1:8" hidden="1">
      <c r="A513" s="87"/>
      <c r="B513" s="87" t="s">
        <v>638</v>
      </c>
      <c r="C513" s="60" t="str">
        <f>IFERROR(VLOOKUP(B513,'[2]ПО КОРИСНИЦИМА'!$C$3:$J$11605,5,FALSE),"")</f>
        <v/>
      </c>
      <c r="D513" s="61"/>
      <c r="E513" s="80">
        <f t="shared" si="16"/>
        <v>0</v>
      </c>
      <c r="F513" s="63"/>
      <c r="G513" s="64">
        <f t="shared" si="14"/>
        <v>0</v>
      </c>
      <c r="H513" s="65"/>
    </row>
    <row r="514" spans="1:8" hidden="1">
      <c r="A514" s="87"/>
      <c r="B514" s="87" t="s">
        <v>639</v>
      </c>
      <c r="C514" s="60" t="str">
        <f>IFERROR(VLOOKUP(B514,'[2]ПО КОРИСНИЦИМА'!$C$3:$J$11605,5,FALSE),"")</f>
        <v/>
      </c>
      <c r="D514" s="61"/>
      <c r="E514" s="80">
        <f t="shared" si="16"/>
        <v>0</v>
      </c>
      <c r="F514" s="63"/>
      <c r="G514" s="64">
        <f t="shared" si="14"/>
        <v>0</v>
      </c>
      <c r="H514" s="65"/>
    </row>
    <row r="515" spans="1:8" hidden="1">
      <c r="A515" s="87"/>
      <c r="B515" s="87" t="s">
        <v>640</v>
      </c>
      <c r="C515" s="60" t="str">
        <f>IFERROR(VLOOKUP(B515,'[2]ПО КОРИСНИЦИМА'!$C$3:$J$11605,5,FALSE),"")</f>
        <v/>
      </c>
      <c r="D515" s="61"/>
      <c r="E515" s="80">
        <f t="shared" si="16"/>
        <v>0</v>
      </c>
      <c r="F515" s="63"/>
      <c r="G515" s="64">
        <f t="shared" si="14"/>
        <v>0</v>
      </c>
      <c r="H515" s="65"/>
    </row>
    <row r="516" spans="1:8" hidden="1">
      <c r="A516" s="87"/>
      <c r="B516" s="87" t="s">
        <v>641</v>
      </c>
      <c r="C516" s="60" t="str">
        <f>IFERROR(VLOOKUP(B516,'[2]ПО КОРИСНИЦИМА'!$C$3:$J$11605,5,FALSE),"")</f>
        <v/>
      </c>
      <c r="D516" s="61"/>
      <c r="E516" s="80">
        <f t="shared" si="16"/>
        <v>0</v>
      </c>
      <c r="F516" s="63"/>
      <c r="G516" s="64">
        <f t="shared" si="14"/>
        <v>0</v>
      </c>
      <c r="H516" s="65"/>
    </row>
    <row r="517" spans="1:8" hidden="1">
      <c r="A517" s="87"/>
      <c r="B517" s="87" t="s">
        <v>642</v>
      </c>
      <c r="C517" s="60" t="str">
        <f>IFERROR(VLOOKUP(B517,'[2]ПО КОРИСНИЦИМА'!$C$3:$J$11605,5,FALSE),"")</f>
        <v/>
      </c>
      <c r="D517" s="61"/>
      <c r="E517" s="80">
        <f t="shared" si="16"/>
        <v>0</v>
      </c>
      <c r="F517" s="63"/>
      <c r="G517" s="64">
        <f t="shared" si="14"/>
        <v>0</v>
      </c>
      <c r="H517" s="65"/>
    </row>
    <row r="518" spans="1:8" hidden="1">
      <c r="A518" s="89"/>
      <c r="B518" s="87" t="s">
        <v>643</v>
      </c>
      <c r="C518" s="60" t="str">
        <f>IFERROR(VLOOKUP(B518,'[2]ПО КОРИСНИЦИМА'!$C$3:$J$11605,5,FALSE),"")</f>
        <v/>
      </c>
      <c r="D518" s="61"/>
      <c r="E518" s="80">
        <f t="shared" si="16"/>
        <v>0</v>
      </c>
      <c r="F518" s="63"/>
      <c r="G518" s="64">
        <f t="shared" si="14"/>
        <v>0</v>
      </c>
      <c r="H518" s="76"/>
    </row>
    <row r="519" spans="1:8">
      <c r="A519" s="52" t="s">
        <v>1030</v>
      </c>
      <c r="B519" s="53"/>
      <c r="C519" s="54" t="s">
        <v>644</v>
      </c>
      <c r="D519" s="55">
        <f>SUM(D520:D530)</f>
        <v>80524000</v>
      </c>
      <c r="E519" s="56">
        <f t="shared" ref="E519:E550" si="17">IFERROR(D519/$D$614,"-")</f>
        <v>0.29730877297917985</v>
      </c>
      <c r="F519" s="57">
        <f>SUM(F520:F530)</f>
        <v>14898000</v>
      </c>
      <c r="G519" s="55">
        <f t="shared" si="14"/>
        <v>95422000</v>
      </c>
      <c r="H519" s="84"/>
    </row>
    <row r="520" spans="1:8" ht="12" customHeight="1">
      <c r="A520" s="144"/>
      <c r="B520" s="149" t="s">
        <v>1031</v>
      </c>
      <c r="C520" s="127" t="s">
        <v>1033</v>
      </c>
      <c r="D520" s="406">
        <f>'расходи по кор.'!G172</f>
        <v>67704000</v>
      </c>
      <c r="E520" s="129">
        <f t="shared" si="17"/>
        <v>0.2499750778126073</v>
      </c>
      <c r="F520" s="401">
        <f>'расходи по кор.'!I55+'расходи по кор.'!I114+'расходи по кор.'!I172</f>
        <v>6450000</v>
      </c>
      <c r="G520" s="128">
        <f t="shared" si="14"/>
        <v>74154000</v>
      </c>
      <c r="H520" s="134" t="s">
        <v>1114</v>
      </c>
    </row>
    <row r="521" spans="1:8">
      <c r="A521" s="146"/>
      <c r="B521" s="150" t="s">
        <v>103</v>
      </c>
      <c r="C521" s="131" t="s">
        <v>1239</v>
      </c>
      <c r="D521" s="122">
        <f>'расходи по кор.'!G1175</f>
        <v>7820000</v>
      </c>
      <c r="E521" s="129">
        <f t="shared" si="17"/>
        <v>2.8872815616427228E-2</v>
      </c>
      <c r="F521" s="124">
        <f>'расходи по кор.'!H1175+'расходи по кор.'!I1175</f>
        <v>0</v>
      </c>
      <c r="G521" s="122">
        <f t="shared" si="14"/>
        <v>7820000</v>
      </c>
      <c r="H521" s="134" t="s">
        <v>1114</v>
      </c>
    </row>
    <row r="522" spans="1:8" hidden="1">
      <c r="A522" s="146"/>
      <c r="B522" s="150" t="s">
        <v>645</v>
      </c>
      <c r="C522" s="131" t="s">
        <v>1240</v>
      </c>
      <c r="D522" s="122"/>
      <c r="E522" s="129">
        <f t="shared" si="17"/>
        <v>0</v>
      </c>
      <c r="F522" s="124"/>
      <c r="G522" s="122">
        <f t="shared" si="14"/>
        <v>0</v>
      </c>
      <c r="H522" s="134" t="s">
        <v>1114</v>
      </c>
    </row>
    <row r="523" spans="1:8" hidden="1">
      <c r="A523" s="146"/>
      <c r="B523" s="150" t="s">
        <v>646</v>
      </c>
      <c r="C523" s="131" t="s">
        <v>1241</v>
      </c>
      <c r="D523" s="122"/>
      <c r="E523" s="129">
        <f t="shared" si="17"/>
        <v>0</v>
      </c>
      <c r="F523" s="124"/>
      <c r="G523" s="122">
        <f t="shared" si="14"/>
        <v>0</v>
      </c>
      <c r="H523" s="134" t="s">
        <v>1114</v>
      </c>
    </row>
    <row r="524" spans="1:8" hidden="1">
      <c r="A524" s="146"/>
      <c r="B524" s="150" t="s">
        <v>647</v>
      </c>
      <c r="C524" s="131" t="s">
        <v>1242</v>
      </c>
      <c r="D524" s="122"/>
      <c r="E524" s="129">
        <f t="shared" si="17"/>
        <v>0</v>
      </c>
      <c r="F524" s="124"/>
      <c r="G524" s="122">
        <f t="shared" si="14"/>
        <v>0</v>
      </c>
      <c r="H524" s="134" t="s">
        <v>1114</v>
      </c>
    </row>
    <row r="525" spans="1:8" hidden="1">
      <c r="A525" s="146"/>
      <c r="B525" s="150" t="s">
        <v>648</v>
      </c>
      <c r="C525" s="131" t="s">
        <v>1243</v>
      </c>
      <c r="D525" s="122"/>
      <c r="E525" s="129">
        <f t="shared" si="17"/>
        <v>0</v>
      </c>
      <c r="F525" s="124"/>
      <c r="G525" s="122">
        <f t="shared" si="14"/>
        <v>0</v>
      </c>
      <c r="H525" s="134" t="s">
        <v>1114</v>
      </c>
    </row>
    <row r="526" spans="1:8" hidden="1">
      <c r="A526" s="146"/>
      <c r="B526" s="150" t="s">
        <v>1066</v>
      </c>
      <c r="C526" s="131" t="s">
        <v>1244</v>
      </c>
      <c r="D526" s="122">
        <f>'расходи по кор.'!G188</f>
        <v>0</v>
      </c>
      <c r="E526" s="129">
        <f t="shared" si="17"/>
        <v>0</v>
      </c>
      <c r="F526" s="124"/>
      <c r="G526" s="122">
        <f t="shared" si="14"/>
        <v>0</v>
      </c>
      <c r="H526" s="134" t="s">
        <v>1114</v>
      </c>
    </row>
    <row r="527" spans="1:8" hidden="1">
      <c r="A527" s="146"/>
      <c r="B527" s="150" t="s">
        <v>649</v>
      </c>
      <c r="C527" s="131" t="s">
        <v>651</v>
      </c>
      <c r="D527" s="122"/>
      <c r="E527" s="129">
        <f t="shared" si="17"/>
        <v>0</v>
      </c>
      <c r="F527" s="124"/>
      <c r="G527" s="122">
        <f t="shared" si="14"/>
        <v>0</v>
      </c>
      <c r="H527" s="125"/>
    </row>
    <row r="528" spans="1:8">
      <c r="A528" s="146"/>
      <c r="B528" s="150" t="s">
        <v>650</v>
      </c>
      <c r="C528" s="131" t="s">
        <v>774</v>
      </c>
      <c r="D528" s="122">
        <f>'расходи по кор.'!J202</f>
        <v>4000000</v>
      </c>
      <c r="E528" s="129">
        <f t="shared" si="17"/>
        <v>1.476870364011623E-2</v>
      </c>
      <c r="F528" s="124"/>
      <c r="G528" s="122">
        <f t="shared" si="14"/>
        <v>4000000</v>
      </c>
      <c r="H528" s="125" t="s">
        <v>1440</v>
      </c>
    </row>
    <row r="529" spans="1:8">
      <c r="A529" s="146"/>
      <c r="B529" s="150" t="s">
        <v>1071</v>
      </c>
      <c r="C529" s="131" t="s">
        <v>773</v>
      </c>
      <c r="D529" s="122">
        <f>'расходи по кор.'!G214</f>
        <v>1000000</v>
      </c>
      <c r="E529" s="129">
        <f t="shared" si="17"/>
        <v>3.6921759100290575E-3</v>
      </c>
      <c r="F529" s="124"/>
      <c r="G529" s="122">
        <f t="shared" si="14"/>
        <v>1000000</v>
      </c>
      <c r="H529" s="125" t="s">
        <v>1118</v>
      </c>
    </row>
    <row r="530" spans="1:8" ht="22.5">
      <c r="A530" s="146"/>
      <c r="B530" s="150" t="s">
        <v>652</v>
      </c>
      <c r="C530" s="320" t="s">
        <v>1474</v>
      </c>
      <c r="D530" s="122"/>
      <c r="E530" s="129">
        <f t="shared" si="17"/>
        <v>0</v>
      </c>
      <c r="F530" s="124">
        <f>'расходи по кор.'!I188</f>
        <v>8448000</v>
      </c>
      <c r="G530" s="122">
        <f t="shared" si="14"/>
        <v>8448000</v>
      </c>
      <c r="H530" s="125" t="s">
        <v>1114</v>
      </c>
    </row>
    <row r="531" spans="1:8" hidden="1">
      <c r="A531" s="146"/>
      <c r="B531" s="150" t="s">
        <v>1245</v>
      </c>
      <c r="C531" s="131" t="s">
        <v>1246</v>
      </c>
      <c r="D531" s="122"/>
      <c r="E531" s="129">
        <f t="shared" si="17"/>
        <v>0</v>
      </c>
      <c r="F531" s="124"/>
      <c r="G531" s="122">
        <f t="shared" si="14"/>
        <v>0</v>
      </c>
      <c r="H531" s="125"/>
    </row>
    <row r="532" spans="1:8" hidden="1">
      <c r="A532" s="146"/>
      <c r="B532" s="150" t="s">
        <v>1247</v>
      </c>
      <c r="C532" s="131" t="s">
        <v>1248</v>
      </c>
      <c r="D532" s="122"/>
      <c r="E532" s="129">
        <f t="shared" si="17"/>
        <v>0</v>
      </c>
      <c r="F532" s="124"/>
      <c r="G532" s="122">
        <f t="shared" si="14"/>
        <v>0</v>
      </c>
      <c r="H532" s="125"/>
    </row>
    <row r="533" spans="1:8" hidden="1">
      <c r="A533" s="146"/>
      <c r="B533" s="150" t="s">
        <v>1249</v>
      </c>
      <c r="C533" s="131" t="s">
        <v>1250</v>
      </c>
      <c r="D533" s="122"/>
      <c r="E533" s="129">
        <f t="shared" si="17"/>
        <v>0</v>
      </c>
      <c r="F533" s="124"/>
      <c r="G533" s="122">
        <f t="shared" si="14"/>
        <v>0</v>
      </c>
      <c r="H533" s="125"/>
    </row>
    <row r="534" spans="1:8">
      <c r="A534" s="178">
        <v>2101</v>
      </c>
      <c r="B534" s="179"/>
      <c r="C534" s="180" t="s">
        <v>1251</v>
      </c>
      <c r="D534" s="181">
        <f>D535+D536</f>
        <v>9784000</v>
      </c>
      <c r="E534" s="182">
        <f t="shared" si="17"/>
        <v>3.6124249103724297E-2</v>
      </c>
      <c r="F534" s="183">
        <f>F535+F536</f>
        <v>0</v>
      </c>
      <c r="G534" s="177">
        <f t="shared" si="14"/>
        <v>9784000</v>
      </c>
      <c r="H534" s="184"/>
    </row>
    <row r="535" spans="1:8">
      <c r="A535" s="146"/>
      <c r="B535" s="150" t="s">
        <v>1156</v>
      </c>
      <c r="C535" s="131" t="s">
        <v>1252</v>
      </c>
      <c r="D535" s="122">
        <f>'расходи по кор.'!G55</f>
        <v>4872000</v>
      </c>
      <c r="E535" s="186">
        <f t="shared" si="17"/>
        <v>1.7988281033661568E-2</v>
      </c>
      <c r="F535" s="124">
        <f>'расходи по кор.'!H55+'расходи по кор.'!I55</f>
        <v>0</v>
      </c>
      <c r="G535" s="122">
        <f t="shared" si="14"/>
        <v>4872000</v>
      </c>
      <c r="H535" s="125" t="s">
        <v>1441</v>
      </c>
    </row>
    <row r="536" spans="1:8">
      <c r="A536" s="146"/>
      <c r="B536" s="150" t="s">
        <v>1158</v>
      </c>
      <c r="C536" s="131" t="s">
        <v>1253</v>
      </c>
      <c r="D536" s="122">
        <f>'расходи по кор.'!G114</f>
        <v>4912000</v>
      </c>
      <c r="E536" s="186">
        <f t="shared" si="17"/>
        <v>1.8135968070062729E-2</v>
      </c>
      <c r="F536" s="124">
        <f>'расходи по кор.'!H114+'расходи по кор.'!I114</f>
        <v>0</v>
      </c>
      <c r="G536" s="122">
        <f t="shared" si="14"/>
        <v>4912000</v>
      </c>
      <c r="H536" s="125" t="s">
        <v>1440</v>
      </c>
    </row>
    <row r="537" spans="1:8" hidden="1">
      <c r="A537" s="146"/>
      <c r="B537" s="150" t="s">
        <v>1254</v>
      </c>
      <c r="C537" s="131" t="s">
        <v>1255</v>
      </c>
      <c r="D537" s="122"/>
      <c r="E537" s="182">
        <f t="shared" si="17"/>
        <v>0</v>
      </c>
      <c r="F537" s="124"/>
      <c r="G537" s="122">
        <f t="shared" si="14"/>
        <v>0</v>
      </c>
      <c r="H537" s="125"/>
    </row>
    <row r="538" spans="1:8" hidden="1">
      <c r="A538" s="185" t="s">
        <v>1257</v>
      </c>
      <c r="B538" s="179"/>
      <c r="C538" s="180" t="s">
        <v>1256</v>
      </c>
      <c r="D538" s="181"/>
      <c r="E538" s="182">
        <f t="shared" si="17"/>
        <v>0</v>
      </c>
      <c r="F538" s="183"/>
      <c r="G538" s="177">
        <f t="shared" si="14"/>
        <v>0</v>
      </c>
      <c r="H538" s="184"/>
    </row>
    <row r="539" spans="1:8" hidden="1">
      <c r="A539" s="146"/>
      <c r="B539" s="150" t="s">
        <v>1365</v>
      </c>
      <c r="C539" s="131" t="s">
        <v>1366</v>
      </c>
      <c r="D539" s="122"/>
      <c r="E539" s="186">
        <f t="shared" si="17"/>
        <v>0</v>
      </c>
      <c r="F539" s="124">
        <f>'расходи по кор.'!J594</f>
        <v>0</v>
      </c>
      <c r="G539" s="122">
        <f t="shared" si="14"/>
        <v>0</v>
      </c>
      <c r="H539" s="125"/>
    </row>
    <row r="540" spans="1:8" ht="12" hidden="1" customHeight="1">
      <c r="A540" s="146"/>
      <c r="B540" s="150" t="s">
        <v>1405</v>
      </c>
      <c r="C540" s="205" t="s">
        <v>1410</v>
      </c>
      <c r="D540" s="122"/>
      <c r="E540" s="186">
        <f t="shared" si="17"/>
        <v>0</v>
      </c>
      <c r="F540" s="124">
        <f>'расходи по кор.'!J582</f>
        <v>0</v>
      </c>
      <c r="G540" s="122"/>
      <c r="H540" s="125"/>
    </row>
    <row r="541" spans="1:8" hidden="1">
      <c r="A541" s="146"/>
      <c r="B541" s="150"/>
      <c r="C541" s="131"/>
      <c r="D541" s="122"/>
      <c r="E541" s="182">
        <f t="shared" si="17"/>
        <v>0</v>
      </c>
      <c r="F541" s="124"/>
      <c r="G541" s="122"/>
      <c r="H541" s="125"/>
    </row>
    <row r="542" spans="1:8" s="17" customFormat="1" hidden="1">
      <c r="A542" s="151"/>
      <c r="B542" s="152"/>
      <c r="C542" s="153"/>
      <c r="D542" s="154"/>
      <c r="E542" s="182">
        <f t="shared" si="17"/>
        <v>0</v>
      </c>
      <c r="F542" s="155">
        <f>'расходи по кор.'!I202</f>
        <v>0</v>
      </c>
      <c r="G542" s="154">
        <f t="shared" si="14"/>
        <v>0</v>
      </c>
      <c r="H542" s="156" t="s">
        <v>1118</v>
      </c>
    </row>
    <row r="543" spans="1:8" hidden="1">
      <c r="A543" s="97"/>
      <c r="B543" s="101" t="s">
        <v>652</v>
      </c>
      <c r="C543" s="60" t="str">
        <f>IFERROR(VLOOKUP(B543,'[2]ПО КОРИСНИЦИМА'!$C$3:$J$11605,5,FALSE),"")</f>
        <v xml:space="preserve">Прослава Дана особођења Града </v>
      </c>
      <c r="D543" s="61"/>
      <c r="E543" s="182">
        <f t="shared" si="17"/>
        <v>0</v>
      </c>
      <c r="F543" s="63"/>
      <c r="G543" s="100">
        <f t="shared" si="14"/>
        <v>0</v>
      </c>
      <c r="H543" s="65"/>
    </row>
    <row r="544" spans="1:8" hidden="1">
      <c r="A544" s="97"/>
      <c r="B544" s="101" t="s">
        <v>653</v>
      </c>
      <c r="C544" s="60" t="str">
        <f>IFERROR(VLOOKUP(B544,'[2]ПО КОРИСНИЦИМА'!$C$3:$J$11605,5,FALSE),"")</f>
        <v>Прослава Градске славе - Света Тројица</v>
      </c>
      <c r="D544" s="61"/>
      <c r="E544" s="182">
        <f t="shared" si="17"/>
        <v>0</v>
      </c>
      <c r="F544" s="63"/>
      <c r="G544" s="100">
        <f t="shared" si="14"/>
        <v>0</v>
      </c>
      <c r="H544" s="65"/>
    </row>
    <row r="545" spans="1:8" hidden="1">
      <c r="A545" s="97"/>
      <c r="B545" s="101" t="s">
        <v>654</v>
      </c>
      <c r="C545" s="60">
        <f>IFERROR(VLOOKUP(B545,'[2]ПО КОРИСНИЦИМА'!$C$3:$J$11605,5,FALSE),"")</f>
        <v>0</v>
      </c>
      <c r="D545" s="61"/>
      <c r="E545" s="182">
        <f t="shared" si="17"/>
        <v>0</v>
      </c>
      <c r="F545" s="63"/>
      <c r="G545" s="100">
        <f t="shared" si="14"/>
        <v>0</v>
      </c>
      <c r="H545" s="65"/>
    </row>
    <row r="546" spans="1:8" hidden="1">
      <c r="A546" s="97"/>
      <c r="B546" s="101" t="s">
        <v>655</v>
      </c>
      <c r="C546" s="60" t="str">
        <f>IFERROR(VLOOKUP(B546,'[2]ПО КОРИСНИЦИМА'!$C$3:$J$11605,5,FALSE),"")</f>
        <v/>
      </c>
      <c r="D546" s="61"/>
      <c r="E546" s="182">
        <f t="shared" si="17"/>
        <v>0</v>
      </c>
      <c r="F546" s="63"/>
      <c r="G546" s="100">
        <f t="shared" si="14"/>
        <v>0</v>
      </c>
      <c r="H546" s="65"/>
    </row>
    <row r="547" spans="1:8" hidden="1">
      <c r="A547" s="97"/>
      <c r="B547" s="101" t="s">
        <v>656</v>
      </c>
      <c r="C547" s="60" t="str">
        <f>IFERROR(VLOOKUP(B547,'[2]ПО КОРИСНИЦИМА'!$C$3:$J$11605,5,FALSE),"")</f>
        <v/>
      </c>
      <c r="D547" s="61"/>
      <c r="E547" s="182">
        <f t="shared" si="17"/>
        <v>0</v>
      </c>
      <c r="F547" s="63"/>
      <c r="G547" s="100">
        <f t="shared" si="14"/>
        <v>0</v>
      </c>
      <c r="H547" s="65"/>
    </row>
    <row r="548" spans="1:8" hidden="1">
      <c r="A548" s="97"/>
      <c r="B548" s="101" t="s">
        <v>657</v>
      </c>
      <c r="C548" s="60" t="str">
        <f>IFERROR(VLOOKUP(B548,'[2]ПО КОРИСНИЦИМА'!$C$3:$J$11605,5,FALSE),"")</f>
        <v/>
      </c>
      <c r="D548" s="61"/>
      <c r="E548" s="182">
        <f t="shared" si="17"/>
        <v>0</v>
      </c>
      <c r="F548" s="63"/>
      <c r="G548" s="100">
        <f t="shared" si="14"/>
        <v>0</v>
      </c>
      <c r="H548" s="65"/>
    </row>
    <row r="549" spans="1:8" hidden="1">
      <c r="A549" s="97"/>
      <c r="B549" s="101" t="s">
        <v>658</v>
      </c>
      <c r="C549" s="60" t="str">
        <f>IFERROR(VLOOKUP(B549,'[2]ПО КОРИСНИЦИМА'!$C$3:$J$11605,5,FALSE),"")</f>
        <v/>
      </c>
      <c r="D549" s="61"/>
      <c r="E549" s="182">
        <f t="shared" si="17"/>
        <v>0</v>
      </c>
      <c r="F549" s="63"/>
      <c r="G549" s="100">
        <f t="shared" si="14"/>
        <v>0</v>
      </c>
      <c r="H549" s="65"/>
    </row>
    <row r="550" spans="1:8" hidden="1">
      <c r="A550" s="97"/>
      <c r="B550" s="101" t="s">
        <v>659</v>
      </c>
      <c r="C550" s="60" t="str">
        <f>IFERROR(VLOOKUP(B550,'[2]ПО КОРИСНИЦИМА'!$C$3:$J$11605,5,FALSE),"")</f>
        <v/>
      </c>
      <c r="D550" s="61"/>
      <c r="E550" s="182">
        <f t="shared" si="17"/>
        <v>0</v>
      </c>
      <c r="F550" s="63"/>
      <c r="G550" s="100">
        <f t="shared" si="14"/>
        <v>0</v>
      </c>
      <c r="H550" s="65"/>
    </row>
    <row r="551" spans="1:8" hidden="1">
      <c r="A551" s="97"/>
      <c r="B551" s="101" t="s">
        <v>660</v>
      </c>
      <c r="C551" s="60" t="str">
        <f>IFERROR(VLOOKUP(B551,'[2]ПО КОРИСНИЦИМА'!$C$3:$J$11605,5,FALSE),"")</f>
        <v/>
      </c>
      <c r="D551" s="61"/>
      <c r="E551" s="182">
        <f t="shared" ref="E551:E582" si="18">IFERROR(D551/$D$614,"-")</f>
        <v>0</v>
      </c>
      <c r="F551" s="63"/>
      <c r="G551" s="100">
        <f t="shared" si="14"/>
        <v>0</v>
      </c>
      <c r="H551" s="65"/>
    </row>
    <row r="552" spans="1:8" hidden="1">
      <c r="A552" s="97"/>
      <c r="B552" s="101" t="s">
        <v>661</v>
      </c>
      <c r="C552" s="60" t="str">
        <f>IFERROR(VLOOKUP(B552,'[2]ПО КОРИСНИЦИМА'!$C$3:$J$11605,5,FALSE),"")</f>
        <v/>
      </c>
      <c r="D552" s="61"/>
      <c r="E552" s="182">
        <f t="shared" si="18"/>
        <v>0</v>
      </c>
      <c r="F552" s="63"/>
      <c r="G552" s="102">
        <f t="shared" si="14"/>
        <v>0</v>
      </c>
      <c r="H552" s="65"/>
    </row>
    <row r="553" spans="1:8" hidden="1">
      <c r="A553" s="97"/>
      <c r="B553" s="101" t="s">
        <v>662</v>
      </c>
      <c r="C553" s="60" t="str">
        <f>IFERROR(VLOOKUP(B553,'[2]ПО КОРИСНИЦИМА'!$C$3:$J$11605,5,FALSE),"")</f>
        <v/>
      </c>
      <c r="D553" s="61"/>
      <c r="E553" s="182">
        <f t="shared" si="18"/>
        <v>0</v>
      </c>
      <c r="F553" s="63"/>
      <c r="G553" s="102">
        <f t="shared" si="14"/>
        <v>0</v>
      </c>
      <c r="H553" s="65"/>
    </row>
    <row r="554" spans="1:8" hidden="1">
      <c r="A554" s="97"/>
      <c r="B554" s="101" t="s">
        <v>663</v>
      </c>
      <c r="C554" s="60" t="str">
        <f>IFERROR(VLOOKUP(B554,'[2]ПО КОРИСНИЦИМА'!$C$3:$J$11605,5,FALSE),"")</f>
        <v/>
      </c>
      <c r="D554" s="61"/>
      <c r="E554" s="182">
        <f t="shared" si="18"/>
        <v>0</v>
      </c>
      <c r="F554" s="63"/>
      <c r="G554" s="102">
        <f t="shared" si="14"/>
        <v>0</v>
      </c>
      <c r="H554" s="65"/>
    </row>
    <row r="555" spans="1:8" hidden="1">
      <c r="A555" s="97"/>
      <c r="B555" s="101" t="s">
        <v>664</v>
      </c>
      <c r="C555" s="60" t="str">
        <f>IFERROR(VLOOKUP(B555,'[2]ПО КОРИСНИЦИМА'!$C$3:$J$11605,5,FALSE),"")</f>
        <v/>
      </c>
      <c r="D555" s="61"/>
      <c r="E555" s="182">
        <f t="shared" si="18"/>
        <v>0</v>
      </c>
      <c r="F555" s="63"/>
      <c r="G555" s="102">
        <f t="shared" si="14"/>
        <v>0</v>
      </c>
      <c r="H555" s="65"/>
    </row>
    <row r="556" spans="1:8" hidden="1">
      <c r="A556" s="97"/>
      <c r="B556" s="101" t="s">
        <v>665</v>
      </c>
      <c r="C556" s="60" t="str">
        <f>IFERROR(VLOOKUP(B556,'[2]ПО КОРИСНИЦИМА'!$C$3:$J$11605,5,FALSE),"")</f>
        <v/>
      </c>
      <c r="D556" s="61"/>
      <c r="E556" s="182">
        <f t="shared" si="18"/>
        <v>0</v>
      </c>
      <c r="F556" s="63"/>
      <c r="G556" s="102">
        <f t="shared" si="14"/>
        <v>0</v>
      </c>
      <c r="H556" s="65"/>
    </row>
    <row r="557" spans="1:8" hidden="1">
      <c r="A557" s="97"/>
      <c r="B557" s="101" t="s">
        <v>666</v>
      </c>
      <c r="C557" s="60" t="str">
        <f>IFERROR(VLOOKUP(B557,'[2]ПО КОРИСНИЦИМА'!$C$3:$J$11605,5,FALSE),"")</f>
        <v/>
      </c>
      <c r="D557" s="61"/>
      <c r="E557" s="182">
        <f t="shared" si="18"/>
        <v>0</v>
      </c>
      <c r="F557" s="63"/>
      <c r="G557" s="102">
        <f t="shared" si="14"/>
        <v>0</v>
      </c>
      <c r="H557" s="65"/>
    </row>
    <row r="558" spans="1:8" hidden="1">
      <c r="A558" s="97"/>
      <c r="B558" s="101" t="s">
        <v>667</v>
      </c>
      <c r="C558" s="60" t="str">
        <f>IFERROR(VLOOKUP(B558,'[2]ПО КОРИСНИЦИМА'!$C$3:$J$11605,5,FALSE),"")</f>
        <v/>
      </c>
      <c r="D558" s="61"/>
      <c r="E558" s="182">
        <f t="shared" si="18"/>
        <v>0</v>
      </c>
      <c r="F558" s="63"/>
      <c r="G558" s="102">
        <f t="shared" si="14"/>
        <v>0</v>
      </c>
      <c r="H558" s="65"/>
    </row>
    <row r="559" spans="1:8" hidden="1">
      <c r="A559" s="97"/>
      <c r="B559" s="101" t="s">
        <v>668</v>
      </c>
      <c r="C559" s="60" t="str">
        <f>IFERROR(VLOOKUP(B559,'[2]ПО КОРИСНИЦИМА'!$C$3:$J$11605,5,FALSE),"")</f>
        <v/>
      </c>
      <c r="D559" s="61"/>
      <c r="E559" s="182">
        <f t="shared" si="18"/>
        <v>0</v>
      </c>
      <c r="F559" s="63"/>
      <c r="G559" s="102">
        <f t="shared" si="14"/>
        <v>0</v>
      </c>
      <c r="H559" s="65"/>
    </row>
    <row r="560" spans="1:8" hidden="1">
      <c r="A560" s="97"/>
      <c r="B560" s="101" t="s">
        <v>669</v>
      </c>
      <c r="C560" s="60" t="str">
        <f>IFERROR(VLOOKUP(B560,'[2]ПО КОРИСНИЦИМА'!$C$3:$J$11605,5,FALSE),"")</f>
        <v/>
      </c>
      <c r="D560" s="61"/>
      <c r="E560" s="182">
        <f t="shared" si="18"/>
        <v>0</v>
      </c>
      <c r="F560" s="63"/>
      <c r="G560" s="102">
        <f t="shared" si="14"/>
        <v>0</v>
      </c>
      <c r="H560" s="65"/>
    </row>
    <row r="561" spans="1:8" hidden="1">
      <c r="A561" s="97"/>
      <c r="B561" s="101" t="s">
        <v>670</v>
      </c>
      <c r="C561" s="60" t="str">
        <f>IFERROR(VLOOKUP(B561,'[2]ПО КОРИСНИЦИМА'!$C$3:$J$11605,5,FALSE),"")</f>
        <v/>
      </c>
      <c r="D561" s="61"/>
      <c r="E561" s="182">
        <f t="shared" si="18"/>
        <v>0</v>
      </c>
      <c r="F561" s="63"/>
      <c r="G561" s="102">
        <f t="shared" si="14"/>
        <v>0</v>
      </c>
      <c r="H561" s="65"/>
    </row>
    <row r="562" spans="1:8" hidden="1">
      <c r="A562" s="97"/>
      <c r="B562" s="101" t="s">
        <v>671</v>
      </c>
      <c r="C562" s="60" t="str">
        <f>IFERROR(VLOOKUP(B562,'[2]ПО КОРИСНИЦИМА'!$C$3:$J$11605,5,FALSE),"")</f>
        <v/>
      </c>
      <c r="D562" s="61"/>
      <c r="E562" s="182">
        <f t="shared" si="18"/>
        <v>0</v>
      </c>
      <c r="F562" s="63"/>
      <c r="G562" s="102">
        <f t="shared" si="14"/>
        <v>0</v>
      </c>
      <c r="H562" s="65"/>
    </row>
    <row r="563" spans="1:8" hidden="1">
      <c r="A563" s="97"/>
      <c r="B563" s="101" t="s">
        <v>672</v>
      </c>
      <c r="C563" s="60" t="str">
        <f>IFERROR(VLOOKUP(B563,'[2]ПО КОРИСНИЦИМА'!$C$3:$J$11605,5,FALSE),"")</f>
        <v/>
      </c>
      <c r="D563" s="61"/>
      <c r="E563" s="182">
        <f t="shared" si="18"/>
        <v>0</v>
      </c>
      <c r="F563" s="63"/>
      <c r="G563" s="102">
        <f t="shared" si="14"/>
        <v>0</v>
      </c>
      <c r="H563" s="65"/>
    </row>
    <row r="564" spans="1:8" hidden="1">
      <c r="A564" s="97"/>
      <c r="B564" s="101" t="s">
        <v>673</v>
      </c>
      <c r="C564" s="60" t="str">
        <f>IFERROR(VLOOKUP(B564,'[2]ПО КОРИСНИЦИМА'!$C$3:$J$11605,5,FALSE),"")</f>
        <v/>
      </c>
      <c r="D564" s="61"/>
      <c r="E564" s="182">
        <f t="shared" si="18"/>
        <v>0</v>
      </c>
      <c r="F564" s="63"/>
      <c r="G564" s="102">
        <f t="shared" si="14"/>
        <v>0</v>
      </c>
      <c r="H564" s="65"/>
    </row>
    <row r="565" spans="1:8" hidden="1">
      <c r="A565" s="97"/>
      <c r="B565" s="101" t="s">
        <v>674</v>
      </c>
      <c r="C565" s="60" t="str">
        <f>IFERROR(VLOOKUP(B565,'[2]ПО КОРИСНИЦИМА'!$C$3:$J$11605,5,FALSE),"")</f>
        <v/>
      </c>
      <c r="D565" s="61"/>
      <c r="E565" s="182">
        <f t="shared" si="18"/>
        <v>0</v>
      </c>
      <c r="F565" s="63"/>
      <c r="G565" s="102">
        <f t="shared" si="14"/>
        <v>0</v>
      </c>
      <c r="H565" s="65"/>
    </row>
    <row r="566" spans="1:8" hidden="1">
      <c r="A566" s="97"/>
      <c r="B566" s="101" t="s">
        <v>675</v>
      </c>
      <c r="C566" s="60" t="str">
        <f>IFERROR(VLOOKUP(B566,'[2]ПО КОРИСНИЦИМА'!$C$3:$J$11605,5,FALSE),"")</f>
        <v/>
      </c>
      <c r="D566" s="61"/>
      <c r="E566" s="182">
        <f t="shared" si="18"/>
        <v>0</v>
      </c>
      <c r="F566" s="63"/>
      <c r="G566" s="102">
        <f t="shared" si="14"/>
        <v>0</v>
      </c>
      <c r="H566" s="65"/>
    </row>
    <row r="567" spans="1:8" hidden="1">
      <c r="A567" s="97"/>
      <c r="B567" s="101" t="s">
        <v>676</v>
      </c>
      <c r="C567" s="60" t="str">
        <f>IFERROR(VLOOKUP(B567,'[2]ПО КОРИСНИЦИМА'!$C$3:$J$11605,5,FALSE),"")</f>
        <v/>
      </c>
      <c r="D567" s="61"/>
      <c r="E567" s="182">
        <f t="shared" si="18"/>
        <v>0</v>
      </c>
      <c r="F567" s="63"/>
      <c r="G567" s="102">
        <f t="shared" si="14"/>
        <v>0</v>
      </c>
      <c r="H567" s="65"/>
    </row>
    <row r="568" spans="1:8" hidden="1">
      <c r="A568" s="97"/>
      <c r="B568" s="101" t="s">
        <v>677</v>
      </c>
      <c r="C568" s="60" t="str">
        <f>IFERROR(VLOOKUP(B568,'[2]ПО КОРИСНИЦИМА'!$C$3:$J$11605,5,FALSE),"")</f>
        <v/>
      </c>
      <c r="D568" s="61"/>
      <c r="E568" s="182">
        <f t="shared" si="18"/>
        <v>0</v>
      </c>
      <c r="F568" s="63"/>
      <c r="G568" s="102">
        <f t="shared" si="14"/>
        <v>0</v>
      </c>
      <c r="H568" s="65"/>
    </row>
    <row r="569" spans="1:8" hidden="1">
      <c r="A569" s="97"/>
      <c r="B569" s="101" t="s">
        <v>678</v>
      </c>
      <c r="C569" s="60" t="str">
        <f>IFERROR(VLOOKUP(B569,'[2]ПО КОРИСНИЦИМА'!$C$3:$J$11605,5,FALSE),"")</f>
        <v/>
      </c>
      <c r="D569" s="61"/>
      <c r="E569" s="182">
        <f t="shared" si="18"/>
        <v>0</v>
      </c>
      <c r="F569" s="63"/>
      <c r="G569" s="102">
        <f t="shared" si="14"/>
        <v>0</v>
      </c>
      <c r="H569" s="65"/>
    </row>
    <row r="570" spans="1:8" hidden="1">
      <c r="A570" s="97"/>
      <c r="B570" s="101" t="s">
        <v>679</v>
      </c>
      <c r="C570" s="60" t="str">
        <f>IFERROR(VLOOKUP(B570,'[2]ПО КОРИСНИЦИМА'!$C$3:$J$11605,5,FALSE),"")</f>
        <v/>
      </c>
      <c r="D570" s="61"/>
      <c r="E570" s="182">
        <f t="shared" si="18"/>
        <v>0</v>
      </c>
      <c r="F570" s="63"/>
      <c r="G570" s="102">
        <f t="shared" si="14"/>
        <v>0</v>
      </c>
      <c r="H570" s="65"/>
    </row>
    <row r="571" spans="1:8" hidden="1">
      <c r="A571" s="97"/>
      <c r="B571" s="101" t="s">
        <v>680</v>
      </c>
      <c r="C571" s="60" t="str">
        <f>IFERROR(VLOOKUP(B571,'[2]ПО КОРИСНИЦИМА'!$C$3:$J$11605,5,FALSE),"")</f>
        <v/>
      </c>
      <c r="D571" s="61"/>
      <c r="E571" s="182">
        <f t="shared" si="18"/>
        <v>0</v>
      </c>
      <c r="F571" s="63"/>
      <c r="G571" s="102">
        <f t="shared" si="14"/>
        <v>0</v>
      </c>
      <c r="H571" s="65"/>
    </row>
    <row r="572" spans="1:8" hidden="1">
      <c r="A572" s="97"/>
      <c r="B572" s="101" t="s">
        <v>681</v>
      </c>
      <c r="C572" s="60" t="str">
        <f>IFERROR(VLOOKUP(B572,'[2]ПО КОРИСНИЦИМА'!$C$3:$J$11605,5,FALSE),"")</f>
        <v/>
      </c>
      <c r="D572" s="61"/>
      <c r="E572" s="182">
        <f t="shared" si="18"/>
        <v>0</v>
      </c>
      <c r="F572" s="63"/>
      <c r="G572" s="102">
        <f t="shared" si="14"/>
        <v>0</v>
      </c>
      <c r="H572" s="65"/>
    </row>
    <row r="573" spans="1:8" hidden="1">
      <c r="A573" s="97"/>
      <c r="B573" s="101" t="s">
        <v>682</v>
      </c>
      <c r="C573" s="60" t="str">
        <f>IFERROR(VLOOKUP(B573,'[2]ПО КОРИСНИЦИМА'!$C$3:$J$11605,5,FALSE),"")</f>
        <v/>
      </c>
      <c r="D573" s="61"/>
      <c r="E573" s="182">
        <f t="shared" si="18"/>
        <v>0</v>
      </c>
      <c r="F573" s="63"/>
      <c r="G573" s="102">
        <f t="shared" si="14"/>
        <v>0</v>
      </c>
      <c r="H573" s="65"/>
    </row>
    <row r="574" spans="1:8" hidden="1">
      <c r="A574" s="97"/>
      <c r="B574" s="101" t="s">
        <v>683</v>
      </c>
      <c r="C574" s="60" t="str">
        <f>IFERROR(VLOOKUP(B574,'[2]ПО КОРИСНИЦИМА'!$C$3:$J$11605,5,FALSE),"")</f>
        <v/>
      </c>
      <c r="D574" s="61"/>
      <c r="E574" s="182">
        <f t="shared" si="18"/>
        <v>0</v>
      </c>
      <c r="F574" s="63"/>
      <c r="G574" s="102">
        <f t="shared" si="14"/>
        <v>0</v>
      </c>
      <c r="H574" s="65"/>
    </row>
    <row r="575" spans="1:8" hidden="1">
      <c r="A575" s="97"/>
      <c r="B575" s="101" t="s">
        <v>684</v>
      </c>
      <c r="C575" s="60" t="str">
        <f>IFERROR(VLOOKUP(B575,'[2]ПО КОРИСНИЦИМА'!$C$3:$J$11605,5,FALSE),"")</f>
        <v/>
      </c>
      <c r="D575" s="61"/>
      <c r="E575" s="182">
        <f t="shared" si="18"/>
        <v>0</v>
      </c>
      <c r="F575" s="63"/>
      <c r="G575" s="102">
        <f t="shared" si="14"/>
        <v>0</v>
      </c>
      <c r="H575" s="65"/>
    </row>
    <row r="576" spans="1:8" hidden="1">
      <c r="A576" s="97"/>
      <c r="B576" s="101" t="s">
        <v>685</v>
      </c>
      <c r="C576" s="60" t="str">
        <f>IFERROR(VLOOKUP(B576,'[2]ПО КОРИСНИЦИМА'!$C$3:$J$11605,5,FALSE),"")</f>
        <v/>
      </c>
      <c r="D576" s="61"/>
      <c r="E576" s="182">
        <f t="shared" si="18"/>
        <v>0</v>
      </c>
      <c r="F576" s="63"/>
      <c r="G576" s="102">
        <f t="shared" si="14"/>
        <v>0</v>
      </c>
      <c r="H576" s="65"/>
    </row>
    <row r="577" spans="1:8" hidden="1">
      <c r="A577" s="97"/>
      <c r="B577" s="101" t="s">
        <v>686</v>
      </c>
      <c r="C577" s="60" t="str">
        <f>IFERROR(VLOOKUP(B577,'[2]ПО КОРИСНИЦИМА'!$C$3:$J$11605,5,FALSE),"")</f>
        <v/>
      </c>
      <c r="D577" s="61"/>
      <c r="E577" s="182">
        <f t="shared" si="18"/>
        <v>0</v>
      </c>
      <c r="F577" s="63"/>
      <c r="G577" s="102">
        <f t="shared" si="14"/>
        <v>0</v>
      </c>
      <c r="H577" s="65"/>
    </row>
    <row r="578" spans="1:8" hidden="1">
      <c r="A578" s="97"/>
      <c r="B578" s="101" t="s">
        <v>687</v>
      </c>
      <c r="C578" s="60" t="str">
        <f>IFERROR(VLOOKUP(B578,'[2]ПО КОРИСНИЦИМА'!$C$3:$J$11605,5,FALSE),"")</f>
        <v/>
      </c>
      <c r="D578" s="61"/>
      <c r="E578" s="182">
        <f t="shared" si="18"/>
        <v>0</v>
      </c>
      <c r="F578" s="63"/>
      <c r="G578" s="102">
        <f t="shared" si="14"/>
        <v>0</v>
      </c>
      <c r="H578" s="65"/>
    </row>
    <row r="579" spans="1:8" hidden="1">
      <c r="A579" s="97"/>
      <c r="B579" s="101" t="s">
        <v>688</v>
      </c>
      <c r="C579" s="60" t="str">
        <f>IFERROR(VLOOKUP(B579,'[2]ПО КОРИСНИЦИМА'!$C$3:$J$11605,5,FALSE),"")</f>
        <v/>
      </c>
      <c r="D579" s="61"/>
      <c r="E579" s="182">
        <f t="shared" si="18"/>
        <v>0</v>
      </c>
      <c r="F579" s="63"/>
      <c r="G579" s="102">
        <f t="shared" si="14"/>
        <v>0</v>
      </c>
      <c r="H579" s="65"/>
    </row>
    <row r="580" spans="1:8" hidden="1">
      <c r="A580" s="97"/>
      <c r="B580" s="101" t="s">
        <v>689</v>
      </c>
      <c r="C580" s="60" t="str">
        <f>IFERROR(VLOOKUP(B580,'[2]ПО КОРИСНИЦИМА'!$C$3:$J$11605,5,FALSE),"")</f>
        <v/>
      </c>
      <c r="D580" s="61"/>
      <c r="E580" s="182">
        <f t="shared" si="18"/>
        <v>0</v>
      </c>
      <c r="F580" s="63"/>
      <c r="G580" s="102">
        <f t="shared" si="14"/>
        <v>0</v>
      </c>
      <c r="H580" s="65"/>
    </row>
    <row r="581" spans="1:8" hidden="1">
      <c r="A581" s="97"/>
      <c r="B581" s="101" t="s">
        <v>690</v>
      </c>
      <c r="C581" s="60" t="str">
        <f>IFERROR(VLOOKUP(B581,'[2]ПО КОРИСНИЦИМА'!$C$3:$J$11605,5,FALSE),"")</f>
        <v/>
      </c>
      <c r="D581" s="61"/>
      <c r="E581" s="182">
        <f t="shared" si="18"/>
        <v>0</v>
      </c>
      <c r="F581" s="63"/>
      <c r="G581" s="102">
        <f t="shared" si="14"/>
        <v>0</v>
      </c>
      <c r="H581" s="65"/>
    </row>
    <row r="582" spans="1:8" hidden="1">
      <c r="A582" s="97"/>
      <c r="B582" s="101" t="s">
        <v>691</v>
      </c>
      <c r="C582" s="60" t="str">
        <f>IFERROR(VLOOKUP(B582,'[2]ПО КОРИСНИЦИМА'!$C$3:$J$11605,5,FALSE),"")</f>
        <v/>
      </c>
      <c r="D582" s="61"/>
      <c r="E582" s="182">
        <f t="shared" si="18"/>
        <v>0</v>
      </c>
      <c r="F582" s="63"/>
      <c r="G582" s="102">
        <f t="shared" si="14"/>
        <v>0</v>
      </c>
      <c r="H582" s="65"/>
    </row>
    <row r="583" spans="1:8" hidden="1">
      <c r="A583" s="97"/>
      <c r="B583" s="101" t="s">
        <v>692</v>
      </c>
      <c r="C583" s="60" t="str">
        <f>IFERROR(VLOOKUP(B583,'[2]ПО КОРИСНИЦИМА'!$C$3:$J$11605,5,FALSE),"")</f>
        <v/>
      </c>
      <c r="D583" s="61"/>
      <c r="E583" s="182">
        <f t="shared" ref="E583:E597" si="19">IFERROR(D583/$D$614,"-")</f>
        <v>0</v>
      </c>
      <c r="F583" s="63"/>
      <c r="G583" s="102">
        <f t="shared" si="14"/>
        <v>0</v>
      </c>
      <c r="H583" s="65"/>
    </row>
    <row r="584" spans="1:8" hidden="1">
      <c r="A584" s="97"/>
      <c r="B584" s="101" t="s">
        <v>693</v>
      </c>
      <c r="C584" s="60" t="str">
        <f>IFERROR(VLOOKUP(B584,'[2]ПО КОРИСНИЦИМА'!$C$3:$J$11605,5,FALSE),"")</f>
        <v/>
      </c>
      <c r="D584" s="61"/>
      <c r="E584" s="182">
        <f t="shared" si="19"/>
        <v>0</v>
      </c>
      <c r="F584" s="63"/>
      <c r="G584" s="102">
        <f t="shared" si="14"/>
        <v>0</v>
      </c>
      <c r="H584" s="65"/>
    </row>
    <row r="585" spans="1:8" hidden="1">
      <c r="A585" s="97"/>
      <c r="B585" s="101" t="s">
        <v>694</v>
      </c>
      <c r="C585" s="60" t="str">
        <f>IFERROR(VLOOKUP(B585,'[2]ПО КОРИСНИЦИМА'!$C$3:$J$11605,5,FALSE),"")</f>
        <v/>
      </c>
      <c r="D585" s="61"/>
      <c r="E585" s="182">
        <f t="shared" si="19"/>
        <v>0</v>
      </c>
      <c r="F585" s="63"/>
      <c r="G585" s="102">
        <f t="shared" si="14"/>
        <v>0</v>
      </c>
      <c r="H585" s="65"/>
    </row>
    <row r="586" spans="1:8" hidden="1">
      <c r="A586" s="97"/>
      <c r="B586" s="101" t="s">
        <v>695</v>
      </c>
      <c r="C586" s="60" t="str">
        <f>IFERROR(VLOOKUP(B586,'[2]ПО КОРИСНИЦИМА'!$C$3:$J$11605,5,FALSE),"")</f>
        <v/>
      </c>
      <c r="D586" s="61"/>
      <c r="E586" s="182">
        <f t="shared" si="19"/>
        <v>0</v>
      </c>
      <c r="F586" s="63"/>
      <c r="G586" s="102">
        <f t="shared" si="14"/>
        <v>0</v>
      </c>
      <c r="H586" s="65"/>
    </row>
    <row r="587" spans="1:8" hidden="1">
      <c r="A587" s="97"/>
      <c r="B587" s="101" t="s">
        <v>696</v>
      </c>
      <c r="C587" s="60" t="str">
        <f>IFERROR(VLOOKUP(B587,'[2]ПО КОРИСНИЦИМА'!$C$3:$J$11605,5,FALSE),"")</f>
        <v/>
      </c>
      <c r="D587" s="61"/>
      <c r="E587" s="182">
        <f t="shared" si="19"/>
        <v>0</v>
      </c>
      <c r="F587" s="63"/>
      <c r="G587" s="102">
        <f t="shared" si="14"/>
        <v>0</v>
      </c>
      <c r="H587" s="65"/>
    </row>
    <row r="588" spans="1:8" hidden="1">
      <c r="A588" s="97"/>
      <c r="B588" s="101" t="s">
        <v>697</v>
      </c>
      <c r="C588" s="60" t="str">
        <f>IFERROR(VLOOKUP(B588,'[2]ПО КОРИСНИЦИМА'!$C$3:$J$11605,5,FALSE),"")</f>
        <v/>
      </c>
      <c r="D588" s="61"/>
      <c r="E588" s="182">
        <f t="shared" si="19"/>
        <v>0</v>
      </c>
      <c r="F588" s="63"/>
      <c r="G588" s="102">
        <f t="shared" si="14"/>
        <v>0</v>
      </c>
      <c r="H588" s="65"/>
    </row>
    <row r="589" spans="1:8" hidden="1">
      <c r="A589" s="97"/>
      <c r="B589" s="101" t="s">
        <v>698</v>
      </c>
      <c r="C589" s="60" t="str">
        <f>IFERROR(VLOOKUP(B589,'[2]ПО КОРИСНИЦИМА'!$C$3:$J$11605,5,FALSE),"")</f>
        <v/>
      </c>
      <c r="D589" s="61"/>
      <c r="E589" s="182">
        <f t="shared" si="19"/>
        <v>0</v>
      </c>
      <c r="F589" s="63"/>
      <c r="G589" s="102">
        <f t="shared" si="14"/>
        <v>0</v>
      </c>
      <c r="H589" s="65"/>
    </row>
    <row r="590" spans="1:8" hidden="1">
      <c r="A590" s="97"/>
      <c r="B590" s="101" t="s">
        <v>699</v>
      </c>
      <c r="C590" s="60" t="str">
        <f>IFERROR(VLOOKUP(B590,'[2]ПО КОРИСНИЦИМА'!$C$3:$J$11605,5,FALSE),"")</f>
        <v/>
      </c>
      <c r="D590" s="61"/>
      <c r="E590" s="182">
        <f t="shared" si="19"/>
        <v>0</v>
      </c>
      <c r="F590" s="63"/>
      <c r="G590" s="102">
        <f t="shared" si="14"/>
        <v>0</v>
      </c>
      <c r="H590" s="65"/>
    </row>
    <row r="591" spans="1:8" hidden="1">
      <c r="A591" s="97"/>
      <c r="B591" s="101" t="s">
        <v>700</v>
      </c>
      <c r="C591" s="60" t="str">
        <f>IFERROR(VLOOKUP(B591,'[2]ПО КОРИСНИЦИМА'!$C$3:$J$11605,5,FALSE),"")</f>
        <v/>
      </c>
      <c r="D591" s="61"/>
      <c r="E591" s="182">
        <f t="shared" si="19"/>
        <v>0</v>
      </c>
      <c r="F591" s="63"/>
      <c r="G591" s="102">
        <f t="shared" si="14"/>
        <v>0</v>
      </c>
      <c r="H591" s="65"/>
    </row>
    <row r="592" spans="1:8" hidden="1">
      <c r="A592" s="97"/>
      <c r="B592" s="101" t="s">
        <v>701</v>
      </c>
      <c r="C592" s="60" t="str">
        <f>IFERROR(VLOOKUP(B592,'[2]ПО КОРИСНИЦИМА'!$C$3:$J$11605,5,FALSE),"")</f>
        <v/>
      </c>
      <c r="D592" s="61"/>
      <c r="E592" s="182">
        <f t="shared" si="19"/>
        <v>0</v>
      </c>
      <c r="F592" s="63"/>
      <c r="G592" s="102">
        <f t="shared" si="14"/>
        <v>0</v>
      </c>
      <c r="H592" s="65"/>
    </row>
    <row r="593" spans="1:8" hidden="1">
      <c r="A593" s="97"/>
      <c r="B593" s="101" t="s">
        <v>702</v>
      </c>
      <c r="C593" s="60" t="str">
        <f>IFERROR(VLOOKUP(B593,'[2]ПО КОРИСНИЦИМА'!$C$3:$J$11605,5,FALSE),"")</f>
        <v/>
      </c>
      <c r="D593" s="61"/>
      <c r="E593" s="182">
        <f t="shared" si="19"/>
        <v>0</v>
      </c>
      <c r="F593" s="63"/>
      <c r="G593" s="102">
        <f t="shared" si="14"/>
        <v>0</v>
      </c>
      <c r="H593" s="65"/>
    </row>
    <row r="594" spans="1:8" hidden="1">
      <c r="A594" s="97"/>
      <c r="B594" s="101" t="s">
        <v>703</v>
      </c>
      <c r="C594" s="60" t="str">
        <f>IFERROR(VLOOKUP(B594,'[2]ПО КОРИСНИЦИМА'!$C$3:$J$11605,5,FALSE),"")</f>
        <v/>
      </c>
      <c r="D594" s="61"/>
      <c r="E594" s="182">
        <f t="shared" si="19"/>
        <v>0</v>
      </c>
      <c r="F594" s="63"/>
      <c r="G594" s="102">
        <f t="shared" si="14"/>
        <v>0</v>
      </c>
      <c r="H594" s="65"/>
    </row>
    <row r="595" spans="1:8" hidden="1">
      <c r="A595" s="97"/>
      <c r="B595" s="101" t="s">
        <v>704</v>
      </c>
      <c r="C595" s="60" t="str">
        <f>IFERROR(VLOOKUP(B595,'[2]ПО КОРИСНИЦИМА'!$C$3:$J$11605,5,FALSE),"")</f>
        <v/>
      </c>
      <c r="D595" s="61"/>
      <c r="E595" s="182">
        <f t="shared" si="19"/>
        <v>0</v>
      </c>
      <c r="F595" s="63"/>
      <c r="G595" s="102">
        <f t="shared" si="14"/>
        <v>0</v>
      </c>
      <c r="H595" s="65"/>
    </row>
    <row r="596" spans="1:8" hidden="1">
      <c r="A596" s="97"/>
      <c r="B596" s="101" t="s">
        <v>705</v>
      </c>
      <c r="C596" s="60" t="str">
        <f>IFERROR(VLOOKUP(B596,'[2]ПО КОРИСНИЦИМА'!$C$3:$J$11605,5,FALSE),"")</f>
        <v/>
      </c>
      <c r="D596" s="61"/>
      <c r="E596" s="182">
        <f t="shared" si="19"/>
        <v>0</v>
      </c>
      <c r="F596" s="63"/>
      <c r="G596" s="102">
        <f t="shared" si="14"/>
        <v>0</v>
      </c>
      <c r="H596" s="65"/>
    </row>
    <row r="597" spans="1:8" hidden="1">
      <c r="A597" s="97"/>
      <c r="B597" s="101" t="s">
        <v>706</v>
      </c>
      <c r="C597" s="60" t="str">
        <f>IFERROR(VLOOKUP(B597,'[2]ПО КОРИСНИЦИМА'!$C$3:$J$11605,5,FALSE),"")</f>
        <v/>
      </c>
      <c r="D597" s="61"/>
      <c r="E597" s="182">
        <f t="shared" si="19"/>
        <v>0</v>
      </c>
      <c r="F597" s="63"/>
      <c r="G597" s="102">
        <f t="shared" si="14"/>
        <v>0</v>
      </c>
      <c r="H597" s="65"/>
    </row>
    <row r="598" spans="1:8" hidden="1">
      <c r="A598" s="97"/>
      <c r="B598" s="101" t="s">
        <v>707</v>
      </c>
      <c r="C598" s="60" t="str">
        <f>IFERROR(VLOOKUP(B598,'[2]ПО КОРИСНИЦИМА'!$C$3:$J$11605,5,FALSE),"")</f>
        <v/>
      </c>
      <c r="D598" s="61"/>
      <c r="E598" s="182">
        <f t="shared" ref="E598:E613" si="20">IFERROR(D598/$D$614,"-")</f>
        <v>0</v>
      </c>
      <c r="F598" s="63"/>
      <c r="G598" s="102">
        <f t="shared" si="14"/>
        <v>0</v>
      </c>
      <c r="H598" s="65"/>
    </row>
    <row r="599" spans="1:8" hidden="1">
      <c r="A599" s="97"/>
      <c r="B599" s="101" t="s">
        <v>708</v>
      </c>
      <c r="C599" s="60" t="str">
        <f>IFERROR(VLOOKUP(B599,'[2]ПО КОРИСНИЦИМА'!$C$3:$J$11605,5,FALSE),"")</f>
        <v/>
      </c>
      <c r="D599" s="61"/>
      <c r="E599" s="182">
        <f t="shared" si="20"/>
        <v>0</v>
      </c>
      <c r="F599" s="63"/>
      <c r="G599" s="102">
        <f t="shared" si="14"/>
        <v>0</v>
      </c>
      <c r="H599" s="65"/>
    </row>
    <row r="600" spans="1:8" hidden="1">
      <c r="A600" s="97"/>
      <c r="B600" s="101" t="s">
        <v>709</v>
      </c>
      <c r="C600" s="60" t="str">
        <f>IFERROR(VLOOKUP(B600,'[2]ПО КОРИСНИЦИМА'!$C$3:$J$11605,5,FALSE),"")</f>
        <v/>
      </c>
      <c r="D600" s="61"/>
      <c r="E600" s="182">
        <f t="shared" si="20"/>
        <v>0</v>
      </c>
      <c r="F600" s="63"/>
      <c r="G600" s="102">
        <f t="shared" si="14"/>
        <v>0</v>
      </c>
      <c r="H600" s="65"/>
    </row>
    <row r="601" spans="1:8" hidden="1">
      <c r="A601" s="97"/>
      <c r="B601" s="101" t="s">
        <v>710</v>
      </c>
      <c r="C601" s="60" t="str">
        <f>IFERROR(VLOOKUP(B601,'[2]ПО КОРИСНИЦИМА'!$C$3:$J$11605,5,FALSE),"")</f>
        <v/>
      </c>
      <c r="D601" s="61"/>
      <c r="E601" s="182">
        <f t="shared" si="20"/>
        <v>0</v>
      </c>
      <c r="F601" s="63"/>
      <c r="G601" s="102">
        <f t="shared" si="14"/>
        <v>0</v>
      </c>
      <c r="H601" s="65"/>
    </row>
    <row r="602" spans="1:8" hidden="1">
      <c r="A602" s="97"/>
      <c r="B602" s="101" t="s">
        <v>711</v>
      </c>
      <c r="C602" s="60" t="str">
        <f>IFERROR(VLOOKUP(B602,'[2]ПО КОРИСНИЦИМА'!$C$3:$J$11605,5,FALSE),"")</f>
        <v/>
      </c>
      <c r="D602" s="61"/>
      <c r="E602" s="182">
        <f t="shared" si="20"/>
        <v>0</v>
      </c>
      <c r="F602" s="63"/>
      <c r="G602" s="102">
        <f t="shared" si="14"/>
        <v>0</v>
      </c>
      <c r="H602" s="65"/>
    </row>
    <row r="603" spans="1:8" hidden="1">
      <c r="A603" s="97"/>
      <c r="B603" s="101" t="s">
        <v>712</v>
      </c>
      <c r="C603" s="60" t="str">
        <f>IFERROR(VLOOKUP(B603,'[2]ПО КОРИСНИЦИМА'!$C$3:$J$11605,5,FALSE),"")</f>
        <v/>
      </c>
      <c r="D603" s="61"/>
      <c r="E603" s="182">
        <f t="shared" si="20"/>
        <v>0</v>
      </c>
      <c r="F603" s="63"/>
      <c r="G603" s="102">
        <f t="shared" si="14"/>
        <v>0</v>
      </c>
      <c r="H603" s="65"/>
    </row>
    <row r="604" spans="1:8" hidden="1">
      <c r="A604" s="97"/>
      <c r="B604" s="101" t="s">
        <v>713</v>
      </c>
      <c r="C604" s="60" t="str">
        <f>IFERROR(VLOOKUP(B604,'[2]ПО КОРИСНИЦИМА'!$C$3:$J$11605,5,FALSE),"")</f>
        <v/>
      </c>
      <c r="D604" s="61"/>
      <c r="E604" s="182">
        <f t="shared" si="20"/>
        <v>0</v>
      </c>
      <c r="F604" s="63"/>
      <c r="G604" s="102">
        <f t="shared" si="14"/>
        <v>0</v>
      </c>
      <c r="H604" s="65"/>
    </row>
    <row r="605" spans="1:8" hidden="1">
      <c r="A605" s="97"/>
      <c r="B605" s="101" t="s">
        <v>714</v>
      </c>
      <c r="C605" s="60" t="str">
        <f>IFERROR(VLOOKUP(B605,'[2]ПО КОРИСНИЦИМА'!$C$3:$J$11605,5,FALSE),"")</f>
        <v/>
      </c>
      <c r="D605" s="61"/>
      <c r="E605" s="182">
        <f t="shared" si="20"/>
        <v>0</v>
      </c>
      <c r="F605" s="63"/>
      <c r="G605" s="102">
        <f t="shared" si="14"/>
        <v>0</v>
      </c>
      <c r="H605" s="65"/>
    </row>
    <row r="606" spans="1:8" hidden="1">
      <c r="A606" s="97"/>
      <c r="B606" s="101" t="s">
        <v>715</v>
      </c>
      <c r="C606" s="60" t="str">
        <f>IFERROR(VLOOKUP(B606,'[2]ПО КОРИСНИЦИМА'!$C$3:$J$11605,5,FALSE),"")</f>
        <v/>
      </c>
      <c r="D606" s="61"/>
      <c r="E606" s="182">
        <f t="shared" si="20"/>
        <v>0</v>
      </c>
      <c r="F606" s="63"/>
      <c r="G606" s="102">
        <f t="shared" si="14"/>
        <v>0</v>
      </c>
      <c r="H606" s="65"/>
    </row>
    <row r="607" spans="1:8" hidden="1">
      <c r="A607" s="97"/>
      <c r="B607" s="101" t="s">
        <v>716</v>
      </c>
      <c r="C607" s="60" t="str">
        <f>IFERROR(VLOOKUP(B607,'[2]ПО КОРИСНИЦИМА'!$C$3:$J$11605,5,FALSE),"")</f>
        <v/>
      </c>
      <c r="D607" s="61"/>
      <c r="E607" s="182">
        <f t="shared" si="20"/>
        <v>0</v>
      </c>
      <c r="F607" s="63"/>
      <c r="G607" s="102">
        <f t="shared" si="14"/>
        <v>0</v>
      </c>
      <c r="H607" s="65"/>
    </row>
    <row r="608" spans="1:8" hidden="1">
      <c r="A608" s="97"/>
      <c r="B608" s="101" t="s">
        <v>717</v>
      </c>
      <c r="C608" s="60" t="str">
        <f>IFERROR(VLOOKUP(B608,'[2]ПО КОРИСНИЦИМА'!$C$3:$J$11605,5,FALSE),"")</f>
        <v/>
      </c>
      <c r="D608" s="61"/>
      <c r="E608" s="182">
        <f t="shared" si="20"/>
        <v>0</v>
      </c>
      <c r="F608" s="63"/>
      <c r="G608" s="102">
        <f t="shared" si="14"/>
        <v>0</v>
      </c>
      <c r="H608" s="65"/>
    </row>
    <row r="609" spans="1:8" hidden="1">
      <c r="A609" s="97"/>
      <c r="B609" s="101" t="s">
        <v>718</v>
      </c>
      <c r="C609" s="60" t="str">
        <f>IFERROR(VLOOKUP(B609,'[2]ПО КОРИСНИЦИМА'!$C$3:$J$11605,5,FALSE),"")</f>
        <v/>
      </c>
      <c r="D609" s="61"/>
      <c r="E609" s="182">
        <f t="shared" si="20"/>
        <v>0</v>
      </c>
      <c r="F609" s="63"/>
      <c r="G609" s="102">
        <f t="shared" si="14"/>
        <v>0</v>
      </c>
      <c r="H609" s="65"/>
    </row>
    <row r="610" spans="1:8" hidden="1">
      <c r="A610" s="97"/>
      <c r="B610" s="101" t="s">
        <v>719</v>
      </c>
      <c r="C610" s="60" t="str">
        <f>IFERROR(VLOOKUP(B610,'[2]ПО КОРИСНИЦИМА'!$C$3:$J$11605,5,FALSE),"")</f>
        <v/>
      </c>
      <c r="D610" s="61"/>
      <c r="E610" s="182">
        <f t="shared" si="20"/>
        <v>0</v>
      </c>
      <c r="F610" s="63"/>
      <c r="G610" s="102">
        <f t="shared" si="14"/>
        <v>0</v>
      </c>
      <c r="H610" s="65"/>
    </row>
    <row r="611" spans="1:8" hidden="1">
      <c r="A611" s="97"/>
      <c r="B611" s="101" t="s">
        <v>720</v>
      </c>
      <c r="C611" s="60" t="str">
        <f>IFERROR(VLOOKUP(B611,'[2]ПО КОРИСНИЦИМА'!$C$3:$J$11605,5,FALSE),"")</f>
        <v/>
      </c>
      <c r="D611" s="61"/>
      <c r="E611" s="182">
        <f t="shared" si="20"/>
        <v>0</v>
      </c>
      <c r="F611" s="63"/>
      <c r="G611" s="102">
        <f t="shared" si="14"/>
        <v>0</v>
      </c>
      <c r="H611" s="65"/>
    </row>
    <row r="612" spans="1:8" hidden="1">
      <c r="A612" s="103"/>
      <c r="B612" s="101" t="s">
        <v>721</v>
      </c>
      <c r="C612" s="60" t="str">
        <f>IFERROR(VLOOKUP(B612,'[2]ПО КОРИСНИЦИМА'!$C$3:$J$11605,5,FALSE),"")</f>
        <v/>
      </c>
      <c r="D612" s="61"/>
      <c r="E612" s="182">
        <f t="shared" si="20"/>
        <v>0</v>
      </c>
      <c r="F612" s="63"/>
      <c r="G612" s="102">
        <f t="shared" si="14"/>
        <v>0</v>
      </c>
      <c r="H612" s="76"/>
    </row>
    <row r="613" spans="1:8" hidden="1">
      <c r="A613" s="170"/>
      <c r="B613" s="171"/>
      <c r="C613" s="172"/>
      <c r="D613" s="173"/>
      <c r="E613" s="182">
        <f t="shared" si="20"/>
        <v>0</v>
      </c>
      <c r="F613" s="174"/>
      <c r="G613" s="175"/>
      <c r="H613" s="176"/>
    </row>
    <row r="614" spans="1:8">
      <c r="A614" s="492"/>
      <c r="B614" s="493"/>
      <c r="C614" s="104" t="s">
        <v>722</v>
      </c>
      <c r="D614" s="105">
        <f>SUM(D534+D519+D465+D412+D380+D344+D280+D248+D193+D173+D154+D127+D97+D32+D5)</f>
        <v>270843000</v>
      </c>
      <c r="E614" s="106">
        <f>IFERROR(D614/$D$614,"-")</f>
        <v>1</v>
      </c>
      <c r="F614" s="107">
        <f>SUM(F519,F465,F412,F380,F344,F312,F280,F248,F193,F173,F154,F127,F97,F32,F5)</f>
        <v>52250000</v>
      </c>
      <c r="G614" s="105">
        <f t="shared" si="14"/>
        <v>323093000</v>
      </c>
      <c r="H614" s="108"/>
    </row>
    <row r="615" spans="1:8">
      <c r="A615" s="10"/>
      <c r="B615" s="10"/>
      <c r="C615" s="11"/>
      <c r="D615" s="289">
        <f>D614-'[2]По основ. нам.'!C86</f>
        <v>270843000</v>
      </c>
      <c r="E615" s="12"/>
      <c r="F615" s="46">
        <f>F614-'[2]По основ. нам.'!E86</f>
        <v>52250000</v>
      </c>
      <c r="G615" s="13"/>
      <c r="H615" s="10"/>
    </row>
    <row r="616" spans="1:8">
      <c r="A616" s="10"/>
      <c r="B616" s="10"/>
      <c r="C616" s="11"/>
      <c r="D616" s="14"/>
      <c r="E616" s="10"/>
      <c r="F616" s="10"/>
      <c r="G616" s="14"/>
      <c r="H616" s="10"/>
    </row>
    <row r="617" spans="1:8">
      <c r="A617" s="10"/>
      <c r="B617" s="10"/>
      <c r="C617" s="11"/>
      <c r="D617" s="14"/>
      <c r="E617" s="10"/>
      <c r="F617" s="10"/>
      <c r="G617" s="14"/>
      <c r="H617" s="10"/>
    </row>
    <row r="618" spans="1:8">
      <c r="A618" s="10"/>
      <c r="B618" s="10"/>
      <c r="C618" s="11"/>
      <c r="D618" s="14"/>
      <c r="E618" s="10"/>
      <c r="F618" s="10"/>
      <c r="G618" s="14"/>
      <c r="H618" s="10"/>
    </row>
    <row r="619" spans="1:8">
      <c r="A619" s="10"/>
      <c r="B619" s="10"/>
      <c r="C619" s="11"/>
      <c r="D619" s="14"/>
      <c r="E619" s="10"/>
      <c r="F619" s="10"/>
      <c r="G619" s="14"/>
      <c r="H619" s="10"/>
    </row>
    <row r="620" spans="1:8">
      <c r="A620" s="15" t="s">
        <v>151</v>
      </c>
      <c r="B620" s="16">
        <f>D5</f>
        <v>0</v>
      </c>
      <c r="C620" s="11"/>
      <c r="D620" s="14"/>
      <c r="E620" s="10"/>
      <c r="F620" s="10"/>
      <c r="G620" s="14"/>
      <c r="H620" s="10"/>
    </row>
    <row r="621" spans="1:8">
      <c r="A621" s="15" t="s">
        <v>176</v>
      </c>
      <c r="B621" s="16">
        <f>D32</f>
        <v>20380000</v>
      </c>
      <c r="C621" s="11"/>
      <c r="D621" s="14"/>
      <c r="E621" s="10"/>
      <c r="F621" s="10"/>
      <c r="G621" s="14"/>
      <c r="H621" s="10"/>
    </row>
    <row r="622" spans="1:8">
      <c r="A622" s="15" t="s">
        <v>229</v>
      </c>
      <c r="B622" s="16">
        <f>D97</f>
        <v>0</v>
      </c>
      <c r="C622" s="11"/>
      <c r="D622" s="14"/>
      <c r="E622" s="10"/>
      <c r="F622" s="10"/>
      <c r="G622" s="14"/>
      <c r="H622" s="10"/>
    </row>
    <row r="623" spans="1:8">
      <c r="A623" s="15" t="s">
        <v>261</v>
      </c>
      <c r="B623" s="16">
        <f>D127</f>
        <v>3000000</v>
      </c>
      <c r="C623" s="11"/>
      <c r="D623" s="14"/>
      <c r="E623" s="10"/>
      <c r="F623" s="10"/>
      <c r="G623" s="14"/>
      <c r="H623" s="10"/>
    </row>
    <row r="624" spans="1:8">
      <c r="A624" s="15" t="s">
        <v>290</v>
      </c>
      <c r="B624" s="16">
        <f>D154</f>
        <v>5750000</v>
      </c>
      <c r="C624" s="11"/>
      <c r="D624" s="14"/>
      <c r="E624" s="10"/>
      <c r="F624" s="10"/>
      <c r="G624" s="14"/>
      <c r="H624" s="10"/>
    </row>
    <row r="625" spans="1:8">
      <c r="A625" s="15" t="s">
        <v>307</v>
      </c>
      <c r="B625" s="16">
        <f>D173</f>
        <v>5260000</v>
      </c>
      <c r="C625" s="11"/>
      <c r="D625" s="14"/>
      <c r="E625" s="10"/>
      <c r="F625" s="10"/>
      <c r="G625" s="14"/>
      <c r="H625" s="10"/>
    </row>
    <row r="626" spans="1:8">
      <c r="A626" s="15" t="s">
        <v>328</v>
      </c>
      <c r="B626" s="16">
        <f>D193</f>
        <v>34299000</v>
      </c>
      <c r="C626" s="11"/>
      <c r="D626" s="14"/>
      <c r="E626" s="10"/>
      <c r="F626" s="10"/>
      <c r="G626" s="14"/>
      <c r="H626" s="10"/>
    </row>
    <row r="627" spans="1:8">
      <c r="A627" s="15" t="s">
        <v>381</v>
      </c>
      <c r="B627" s="16">
        <f>D248</f>
        <v>26917000</v>
      </c>
      <c r="C627" s="11"/>
      <c r="D627" s="14"/>
      <c r="E627" s="10"/>
      <c r="F627" s="10"/>
      <c r="G627" s="14"/>
      <c r="H627" s="10"/>
    </row>
    <row r="628" spans="1:8">
      <c r="A628" s="15" t="s">
        <v>413</v>
      </c>
      <c r="B628" s="16">
        <f>D280</f>
        <v>41815000</v>
      </c>
      <c r="C628" s="11"/>
      <c r="D628" s="14"/>
      <c r="E628" s="10"/>
      <c r="F628" s="10"/>
      <c r="G628" s="14"/>
      <c r="H628" s="10"/>
    </row>
    <row r="629" spans="1:8">
      <c r="A629" s="15" t="s">
        <v>443</v>
      </c>
      <c r="B629" s="16">
        <f>D312</f>
        <v>0</v>
      </c>
      <c r="C629" s="11"/>
      <c r="D629" s="14"/>
      <c r="E629" s="10"/>
      <c r="F629" s="10"/>
      <c r="G629" s="14"/>
      <c r="H629" s="10"/>
    </row>
    <row r="630" spans="1:8">
      <c r="A630" s="15" t="s">
        <v>476</v>
      </c>
      <c r="B630" s="16">
        <f>D344</f>
        <v>11110000</v>
      </c>
      <c r="C630" s="11"/>
      <c r="D630" s="14"/>
      <c r="E630" s="10"/>
      <c r="F630" s="10"/>
      <c r="G630" s="14"/>
      <c r="H630" s="10"/>
    </row>
    <row r="631" spans="1:8">
      <c r="A631" s="15" t="s">
        <v>511</v>
      </c>
      <c r="B631" s="16">
        <f>D380</f>
        <v>12785000</v>
      </c>
      <c r="C631" s="11"/>
      <c r="D631" s="14"/>
      <c r="E631" s="10"/>
      <c r="F631" s="10"/>
      <c r="G631" s="14"/>
      <c r="H631" s="10"/>
    </row>
    <row r="632" spans="1:8">
      <c r="A632" s="15" t="s">
        <v>543</v>
      </c>
      <c r="B632" s="16">
        <f>D412</f>
        <v>12784000</v>
      </c>
      <c r="C632" s="11"/>
      <c r="D632" s="14"/>
      <c r="E632" s="10"/>
      <c r="F632" s="10"/>
      <c r="G632" s="14"/>
      <c r="H632" s="10"/>
    </row>
    <row r="633" spans="1:8">
      <c r="A633" s="15" t="s">
        <v>592</v>
      </c>
      <c r="B633" s="16">
        <f>D465</f>
        <v>6435000</v>
      </c>
      <c r="C633" s="11"/>
      <c r="D633" s="14"/>
      <c r="E633" s="10"/>
      <c r="F633" s="10"/>
      <c r="G633" s="14"/>
      <c r="H633" s="10"/>
    </row>
    <row r="634" spans="1:8">
      <c r="A634" s="15" t="s">
        <v>644</v>
      </c>
      <c r="B634" s="16">
        <f>D519</f>
        <v>80524000</v>
      </c>
      <c r="C634" s="11"/>
      <c r="D634" s="14"/>
      <c r="E634" s="10"/>
      <c r="F634" s="10"/>
      <c r="G634" s="14"/>
      <c r="H634" s="10"/>
    </row>
    <row r="635" spans="1:8">
      <c r="A635" s="10"/>
      <c r="B635" s="10"/>
      <c r="C635" s="11"/>
      <c r="D635" s="14"/>
      <c r="E635" s="10"/>
      <c r="F635" s="10"/>
      <c r="G635" s="14"/>
      <c r="H635" s="10"/>
    </row>
    <row r="636" spans="1:8">
      <c r="A636" s="10"/>
      <c r="B636" s="10"/>
      <c r="C636" s="11"/>
      <c r="D636" s="14"/>
      <c r="E636" s="10"/>
      <c r="F636" s="10"/>
      <c r="G636" s="14"/>
      <c r="H636" s="10"/>
    </row>
    <row r="637" spans="1:8">
      <c r="A637" s="10"/>
      <c r="B637" s="10"/>
      <c r="C637" s="11"/>
      <c r="D637" s="14"/>
      <c r="E637" s="10"/>
      <c r="F637" s="10"/>
      <c r="G637" s="14"/>
      <c r="H637" s="10"/>
    </row>
    <row r="638" spans="1:8">
      <c r="A638" s="10"/>
      <c r="B638" s="10"/>
      <c r="C638" s="11"/>
      <c r="D638" s="14"/>
      <c r="E638" s="10"/>
      <c r="F638" s="10"/>
      <c r="G638" s="14"/>
      <c r="H638" s="10"/>
    </row>
    <row r="639" spans="1:8">
      <c r="A639" s="10"/>
      <c r="B639" s="10"/>
      <c r="C639" s="11"/>
      <c r="D639" s="14"/>
      <c r="E639" s="10"/>
      <c r="F639" s="10"/>
      <c r="G639" s="14"/>
      <c r="H639" s="10"/>
    </row>
    <row r="640" spans="1:8">
      <c r="A640" s="10"/>
      <c r="B640" s="10"/>
      <c r="C640" s="11"/>
      <c r="D640" s="14"/>
      <c r="E640" s="10"/>
      <c r="F640" s="10"/>
      <c r="G640" s="14"/>
      <c r="H640" s="10"/>
    </row>
    <row r="641" spans="1:8">
      <c r="A641" s="10"/>
      <c r="B641" s="10"/>
      <c r="C641" s="11"/>
      <c r="D641" s="14"/>
      <c r="E641" s="10"/>
      <c r="F641" s="10"/>
      <c r="G641" s="14"/>
      <c r="H641" s="10"/>
    </row>
    <row r="642" spans="1:8">
      <c r="A642" s="10"/>
      <c r="B642" s="10"/>
      <c r="C642" s="11"/>
      <c r="D642" s="14"/>
      <c r="E642" s="10"/>
      <c r="F642" s="10"/>
      <c r="G642" s="14"/>
      <c r="H642" s="10"/>
    </row>
    <row r="643" spans="1:8">
      <c r="A643" s="10"/>
      <c r="B643" s="10"/>
      <c r="C643" s="11"/>
      <c r="D643" s="14"/>
      <c r="E643" s="10"/>
      <c r="F643" s="10"/>
      <c r="G643" s="14"/>
      <c r="H643" s="10"/>
    </row>
    <row r="644" spans="1:8">
      <c r="A644" s="10"/>
      <c r="B644" s="10"/>
      <c r="C644" s="11"/>
      <c r="D644" s="14"/>
      <c r="E644" s="10"/>
      <c r="F644" s="10"/>
      <c r="G644" s="14"/>
      <c r="H644" s="10"/>
    </row>
    <row r="645" spans="1:8">
      <c r="A645" s="10"/>
      <c r="B645" s="10"/>
      <c r="C645" s="11"/>
      <c r="D645" s="14"/>
      <c r="E645" s="10"/>
      <c r="F645" s="10"/>
      <c r="G645" s="14"/>
      <c r="H645" s="10"/>
    </row>
    <row r="646" spans="1:8">
      <c r="A646" s="10"/>
      <c r="B646" s="10"/>
      <c r="C646" s="11"/>
      <c r="D646" s="14"/>
      <c r="E646" s="10"/>
      <c r="F646" s="10"/>
      <c r="G646" s="14"/>
      <c r="H646" s="10"/>
    </row>
    <row r="647" spans="1:8">
      <c r="A647" s="10"/>
      <c r="B647" s="10"/>
      <c r="C647" s="11"/>
      <c r="D647" s="14"/>
      <c r="E647" s="10"/>
      <c r="F647" s="10"/>
      <c r="G647" s="14"/>
      <c r="H647" s="10"/>
    </row>
    <row r="648" spans="1:8">
      <c r="A648" s="10"/>
      <c r="B648" s="10"/>
      <c r="C648" s="11"/>
      <c r="D648" s="14"/>
      <c r="E648" s="10"/>
      <c r="F648" s="10"/>
      <c r="G648" s="14"/>
      <c r="H648" s="10"/>
    </row>
    <row r="649" spans="1:8">
      <c r="A649" s="10"/>
      <c r="B649" s="10"/>
      <c r="C649" s="11"/>
      <c r="D649" s="14"/>
      <c r="E649" s="10"/>
      <c r="F649" s="10"/>
      <c r="G649" s="14"/>
      <c r="H649" s="10"/>
    </row>
    <row r="650" spans="1:8">
      <c r="A650" s="10"/>
      <c r="B650" s="10"/>
      <c r="C650" s="11"/>
      <c r="D650" s="14"/>
      <c r="E650" s="10"/>
      <c r="F650" s="10"/>
      <c r="G650" s="14"/>
      <c r="H650" s="10"/>
    </row>
  </sheetData>
  <mergeCells count="9">
    <mergeCell ref="A614:B614"/>
    <mergeCell ref="A1:H1"/>
    <mergeCell ref="A2:B2"/>
    <mergeCell ref="C2:C3"/>
    <mergeCell ref="D2:D3"/>
    <mergeCell ref="E2:E3"/>
    <mergeCell ref="F2:F3"/>
    <mergeCell ref="G2:G3"/>
    <mergeCell ref="H2:H3"/>
  </mergeCells>
  <phoneticPr fontId="2" type="noConversion"/>
  <conditionalFormatting sqref="D615:G615">
    <cfRule type="cellIs" dxfId="0" priority="1" operator="notEqual">
      <formula>0</formula>
    </cfRule>
  </conditionalFormatting>
  <dataValidations count="1">
    <dataValidation type="whole" operator="equal" showInputMessage="1" showErrorMessage="1" errorTitle="gjkgkjgjh" error="jklhlglkjhkjhlk" sqref="D615">
      <formula1>0</formula1>
    </dataValidation>
  </dataValidations>
  <pageMargins left="0.26" right="0.17" top="0.38" bottom="0.4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0"/>
  <sheetViews>
    <sheetView topLeftCell="A22" workbookViewId="0">
      <selection activeCell="F8" sqref="F8:F9"/>
    </sheetView>
  </sheetViews>
  <sheetFormatPr defaultRowHeight="12.75"/>
  <cols>
    <col min="1" max="1" width="15.5703125" customWidth="1"/>
    <col min="3" max="3" width="49.7109375" customWidth="1"/>
    <col min="4" max="4" width="15.140625" style="109" customWidth="1"/>
    <col min="5" max="5" width="13" style="109" customWidth="1"/>
    <col min="6" max="6" width="13.42578125" style="109" customWidth="1"/>
    <col min="7" max="7" width="14.140625" style="109" customWidth="1"/>
    <col min="8" max="9" width="0" hidden="1" customWidth="1"/>
  </cols>
  <sheetData>
    <row r="2" spans="1:11">
      <c r="A2" s="497" t="s">
        <v>1387</v>
      </c>
      <c r="B2" s="497"/>
      <c r="C2" s="497"/>
      <c r="D2" s="497"/>
      <c r="E2" s="497"/>
      <c r="F2" s="497"/>
      <c r="G2" s="497"/>
    </row>
    <row r="3" spans="1:11">
      <c r="C3" s="283"/>
    </row>
    <row r="4" spans="1:11">
      <c r="A4" s="498" t="s">
        <v>1293</v>
      </c>
      <c r="B4" s="498"/>
      <c r="C4" s="498"/>
      <c r="D4" s="498"/>
      <c r="E4" s="498"/>
      <c r="F4" s="498"/>
      <c r="G4" s="211"/>
      <c r="H4" s="2"/>
      <c r="I4" s="2"/>
      <c r="J4" s="2"/>
      <c r="K4" s="2"/>
    </row>
    <row r="5" spans="1:11">
      <c r="A5" s="498" t="s">
        <v>1294</v>
      </c>
      <c r="B5" s="498"/>
      <c r="C5" s="498"/>
      <c r="D5" s="498"/>
      <c r="E5" s="498"/>
      <c r="F5" s="498"/>
      <c r="G5" s="211"/>
      <c r="H5" s="2"/>
      <c r="I5" s="2"/>
      <c r="J5" s="2"/>
      <c r="K5" s="2"/>
    </row>
    <row r="6" spans="1:11" ht="26.25" customHeight="1">
      <c r="A6" s="501" t="s">
        <v>1295</v>
      </c>
      <c r="B6" s="502" t="s">
        <v>1296</v>
      </c>
      <c r="C6" s="502" t="s">
        <v>1297</v>
      </c>
      <c r="D6" s="503" t="s">
        <v>1418</v>
      </c>
      <c r="E6" s="504"/>
      <c r="F6" s="504"/>
      <c r="G6" s="499" t="s">
        <v>1304</v>
      </c>
    </row>
    <row r="7" spans="1:11" ht="24.75" customHeight="1">
      <c r="A7" s="501"/>
      <c r="B7" s="502"/>
      <c r="C7" s="502"/>
      <c r="D7" s="212" t="s">
        <v>1301</v>
      </c>
      <c r="E7" s="212" t="s">
        <v>1302</v>
      </c>
      <c r="F7" s="213" t="s">
        <v>1303</v>
      </c>
      <c r="G7" s="500"/>
    </row>
    <row r="8" spans="1:11">
      <c r="A8" s="214"/>
      <c r="B8" s="215"/>
      <c r="C8" s="216" t="s">
        <v>1300</v>
      </c>
      <c r="D8" s="407">
        <v>47228000</v>
      </c>
      <c r="E8" s="218"/>
      <c r="F8" s="217">
        <v>4170000</v>
      </c>
      <c r="G8" s="217">
        <f>F8+D8</f>
        <v>51398000</v>
      </c>
    </row>
    <row r="9" spans="1:11">
      <c r="A9" s="219">
        <v>700000</v>
      </c>
      <c r="B9" s="220"/>
      <c r="C9" s="221" t="s">
        <v>1299</v>
      </c>
      <c r="D9" s="409">
        <f>D10+D36+D39</f>
        <v>270843000</v>
      </c>
      <c r="E9" s="222">
        <f>E10+E36+E39</f>
        <v>99.922464305889392</v>
      </c>
      <c r="F9" s="222">
        <f>F10+F36+F39</f>
        <v>852000</v>
      </c>
      <c r="G9" s="222">
        <f t="shared" ref="G9:G60" si="0">F9+D9</f>
        <v>271695000</v>
      </c>
    </row>
    <row r="10" spans="1:11">
      <c r="A10" s="223">
        <v>710000</v>
      </c>
      <c r="B10" s="224"/>
      <c r="C10" s="225" t="s">
        <v>1305</v>
      </c>
      <c r="D10" s="226">
        <f>D11+D22+D30+D34</f>
        <v>61163000</v>
      </c>
      <c r="E10" s="226">
        <f>E11+E22+E30+E34</f>
        <v>22.582455518510724</v>
      </c>
      <c r="F10" s="226">
        <f>F11+F22+F30+F34</f>
        <v>0</v>
      </c>
      <c r="G10" s="226">
        <f t="shared" si="0"/>
        <v>61163000</v>
      </c>
    </row>
    <row r="11" spans="1:11">
      <c r="A11" s="227">
        <v>711000</v>
      </c>
      <c r="B11" s="227"/>
      <c r="C11" s="228" t="s">
        <v>1306</v>
      </c>
      <c r="D11" s="229">
        <f>D12+D13+D14+D19+D20+D21</f>
        <v>38783000</v>
      </c>
      <c r="E11" s="230">
        <f>D11/D9*100</f>
        <v>14.319365831865694</v>
      </c>
      <c r="F11" s="230"/>
      <c r="G11" s="229">
        <f t="shared" si="0"/>
        <v>38783000</v>
      </c>
    </row>
    <row r="12" spans="1:11">
      <c r="A12" s="3"/>
      <c r="B12" s="3">
        <v>711111</v>
      </c>
      <c r="C12" s="231" t="s">
        <v>1307</v>
      </c>
      <c r="D12" s="232">
        <v>34350000</v>
      </c>
      <c r="E12" s="232">
        <f>D12/D9*100</f>
        <v>12.682624250949811</v>
      </c>
      <c r="F12" s="232"/>
      <c r="G12" s="242">
        <f t="shared" si="0"/>
        <v>34350000</v>
      </c>
    </row>
    <row r="13" spans="1:11">
      <c r="A13" s="3"/>
      <c r="B13" s="3">
        <v>711120</v>
      </c>
      <c r="C13" s="231" t="s">
        <v>1308</v>
      </c>
      <c r="D13" s="232">
        <v>2850000</v>
      </c>
      <c r="E13" s="232">
        <f>D13/D9*100</f>
        <v>1.0522701343582814</v>
      </c>
      <c r="F13" s="232"/>
      <c r="G13" s="242">
        <f t="shared" si="0"/>
        <v>2850000</v>
      </c>
    </row>
    <row r="14" spans="1:11">
      <c r="A14" s="3"/>
      <c r="B14" s="3">
        <v>711140</v>
      </c>
      <c r="C14" s="231" t="s">
        <v>1309</v>
      </c>
      <c r="D14" s="232">
        <f>D16+D15+D17+D18</f>
        <v>43000</v>
      </c>
      <c r="E14" s="232">
        <f>D14/D9*100</f>
        <v>1.5876356413124949E-2</v>
      </c>
      <c r="F14" s="232"/>
      <c r="G14" s="242">
        <f t="shared" si="0"/>
        <v>43000</v>
      </c>
    </row>
    <row r="15" spans="1:11">
      <c r="A15" s="3"/>
      <c r="B15" s="3"/>
      <c r="C15" s="231" t="s">
        <v>1310</v>
      </c>
      <c r="D15" s="232"/>
      <c r="E15" s="232"/>
      <c r="F15" s="232"/>
      <c r="G15" s="242">
        <f t="shared" si="0"/>
        <v>0</v>
      </c>
    </row>
    <row r="16" spans="1:11">
      <c r="A16" s="3"/>
      <c r="B16" s="3"/>
      <c r="C16" s="231" t="s">
        <v>1311</v>
      </c>
      <c r="D16" s="232">
        <v>25000</v>
      </c>
      <c r="E16" s="232">
        <f>D16/D9*100</f>
        <v>9.230439775072645E-3</v>
      </c>
      <c r="F16" s="232"/>
      <c r="G16" s="242">
        <f t="shared" si="0"/>
        <v>25000</v>
      </c>
    </row>
    <row r="17" spans="1:7">
      <c r="A17" s="3"/>
      <c r="B17" s="3"/>
      <c r="C17" s="231" t="s">
        <v>1312</v>
      </c>
      <c r="D17" s="232">
        <v>10000</v>
      </c>
      <c r="E17" s="232">
        <f>D17/D9*100</f>
        <v>3.6921759100290575E-3</v>
      </c>
      <c r="F17" s="232"/>
      <c r="G17" s="242">
        <f t="shared" si="0"/>
        <v>10000</v>
      </c>
    </row>
    <row r="18" spans="1:7">
      <c r="A18" s="3"/>
      <c r="B18" s="3"/>
      <c r="C18" s="231" t="s">
        <v>1313</v>
      </c>
      <c r="D18" s="232">
        <v>8000</v>
      </c>
      <c r="E18" s="232">
        <f>D18/D9*100</f>
        <v>2.9537407280232461E-3</v>
      </c>
      <c r="F18" s="232"/>
      <c r="G18" s="242">
        <f t="shared" si="0"/>
        <v>8000</v>
      </c>
    </row>
    <row r="19" spans="1:7">
      <c r="A19" s="3"/>
      <c r="B19" s="3">
        <v>711180</v>
      </c>
      <c r="C19" s="231" t="s">
        <v>1314</v>
      </c>
      <c r="D19" s="232"/>
      <c r="E19" s="232"/>
      <c r="F19" s="232"/>
      <c r="G19" s="242">
        <f t="shared" si="0"/>
        <v>0</v>
      </c>
    </row>
    <row r="20" spans="1:7">
      <c r="A20" s="3"/>
      <c r="B20" s="3">
        <v>711193</v>
      </c>
      <c r="C20" s="231" t="s">
        <v>1315</v>
      </c>
      <c r="D20" s="232">
        <v>40000</v>
      </c>
      <c r="E20" s="232">
        <f>D20/D9*100</f>
        <v>1.476870364011623E-2</v>
      </c>
      <c r="F20" s="232"/>
      <c r="G20" s="242">
        <f t="shared" si="0"/>
        <v>40000</v>
      </c>
    </row>
    <row r="21" spans="1:7">
      <c r="A21" s="3"/>
      <c r="B21" s="3">
        <v>711190</v>
      </c>
      <c r="C21" s="231" t="s">
        <v>1316</v>
      </c>
      <c r="D21" s="232">
        <v>1500000</v>
      </c>
      <c r="E21" s="232">
        <f>D21/D9*100</f>
        <v>0.55382638650435856</v>
      </c>
      <c r="F21" s="232"/>
      <c r="G21" s="242">
        <f t="shared" si="0"/>
        <v>1500000</v>
      </c>
    </row>
    <row r="22" spans="1:7">
      <c r="A22" s="227">
        <v>713000</v>
      </c>
      <c r="B22" s="227"/>
      <c r="C22" s="228" t="s">
        <v>1325</v>
      </c>
      <c r="D22" s="229">
        <f>D23+D24+D25+D29</f>
        <v>12650000</v>
      </c>
      <c r="E22" s="229">
        <f>E23+E24+E25+E29</f>
        <v>4.6706025261867579</v>
      </c>
      <c r="F22" s="229">
        <f>F23+F24+F25+F29</f>
        <v>0</v>
      </c>
      <c r="G22" s="229">
        <f t="shared" si="0"/>
        <v>12650000</v>
      </c>
    </row>
    <row r="23" spans="1:7">
      <c r="A23" s="3"/>
      <c r="B23" s="3">
        <v>713120</v>
      </c>
      <c r="C23" s="231" t="s">
        <v>1317</v>
      </c>
      <c r="D23" s="232">
        <v>10500000</v>
      </c>
      <c r="E23" s="232">
        <f>D23/D9*100</f>
        <v>3.8767847055305102</v>
      </c>
      <c r="F23" s="232"/>
      <c r="G23" s="242">
        <f t="shared" si="0"/>
        <v>10500000</v>
      </c>
    </row>
    <row r="24" spans="1:7">
      <c r="A24" s="3"/>
      <c r="B24" s="3">
        <v>713310</v>
      </c>
      <c r="C24" s="231" t="s">
        <v>1318</v>
      </c>
      <c r="D24" s="232">
        <v>250000</v>
      </c>
      <c r="E24" s="232">
        <f>D24/D9*100</f>
        <v>9.2304397750726436E-2</v>
      </c>
      <c r="F24" s="232"/>
      <c r="G24" s="242">
        <f t="shared" si="0"/>
        <v>250000</v>
      </c>
    </row>
    <row r="25" spans="1:7">
      <c r="A25" s="3"/>
      <c r="B25" s="3">
        <v>713400</v>
      </c>
      <c r="C25" s="231" t="s">
        <v>1319</v>
      </c>
      <c r="D25" s="232">
        <f>D26+D27</f>
        <v>1900000</v>
      </c>
      <c r="E25" s="232">
        <f>D25/D9*100</f>
        <v>0.70151342290552088</v>
      </c>
      <c r="F25" s="232"/>
      <c r="G25" s="242">
        <f t="shared" si="0"/>
        <v>1900000</v>
      </c>
    </row>
    <row r="26" spans="1:7">
      <c r="A26" s="3"/>
      <c r="B26" s="3"/>
      <c r="C26" s="231" t="s">
        <v>1320</v>
      </c>
      <c r="D26" s="232">
        <v>700000</v>
      </c>
      <c r="E26" s="232">
        <f>D26/D9*100</f>
        <v>0.25845231370203398</v>
      </c>
      <c r="F26" s="232"/>
      <c r="G26" s="242">
        <f t="shared" si="0"/>
        <v>700000</v>
      </c>
    </row>
    <row r="27" spans="1:7">
      <c r="A27" s="3"/>
      <c r="B27" s="3"/>
      <c r="C27" s="231" t="s">
        <v>1321</v>
      </c>
      <c r="D27" s="232">
        <v>1200000</v>
      </c>
      <c r="E27" s="232">
        <f>D27/D9*100</f>
        <v>0.44306110920348685</v>
      </c>
      <c r="F27" s="232"/>
      <c r="G27" s="242">
        <f t="shared" si="0"/>
        <v>1200000</v>
      </c>
    </row>
    <row r="28" spans="1:7">
      <c r="A28" s="3"/>
      <c r="B28" s="3"/>
      <c r="C28" s="231" t="s">
        <v>1322</v>
      </c>
      <c r="D28" s="232">
        <v>0</v>
      </c>
      <c r="E28" s="232"/>
      <c r="F28" s="232"/>
      <c r="G28" s="242">
        <f>F28+D28</f>
        <v>0</v>
      </c>
    </row>
    <row r="29" spans="1:7">
      <c r="A29" s="3"/>
      <c r="B29" s="3">
        <v>713600</v>
      </c>
      <c r="C29" s="231" t="s">
        <v>1323</v>
      </c>
      <c r="D29" s="232">
        <v>0</v>
      </c>
      <c r="E29" s="232"/>
      <c r="F29" s="232"/>
      <c r="G29" s="242">
        <f t="shared" si="0"/>
        <v>0</v>
      </c>
    </row>
    <row r="30" spans="1:7">
      <c r="A30" s="227">
        <v>714000</v>
      </c>
      <c r="B30" s="227"/>
      <c r="C30" s="228" t="s">
        <v>1324</v>
      </c>
      <c r="D30" s="229">
        <f>D31+D32+D33</f>
        <v>5230000</v>
      </c>
      <c r="E30" s="230">
        <f>D30/D9*100</f>
        <v>1.9310080009451971</v>
      </c>
      <c r="F30" s="230"/>
      <c r="G30" s="229">
        <f t="shared" si="0"/>
        <v>5230000</v>
      </c>
    </row>
    <row r="31" spans="1:7">
      <c r="A31" s="3"/>
      <c r="B31" s="3">
        <v>714510</v>
      </c>
      <c r="C31" s="231" t="s">
        <v>1326</v>
      </c>
      <c r="D31" s="232">
        <v>3300000</v>
      </c>
      <c r="E31" s="232">
        <f>D31/D9*100</f>
        <v>1.2184180503095889</v>
      </c>
      <c r="F31" s="232"/>
      <c r="G31" s="242">
        <f t="shared" si="0"/>
        <v>3300000</v>
      </c>
    </row>
    <row r="32" spans="1:7">
      <c r="A32" s="3"/>
      <c r="B32" s="3">
        <v>714543</v>
      </c>
      <c r="C32" s="231" t="s">
        <v>1327</v>
      </c>
      <c r="D32" s="232">
        <v>30000</v>
      </c>
      <c r="E32" s="232">
        <f>D32/D9*100</f>
        <v>1.1076527730087172E-2</v>
      </c>
      <c r="F32" s="232"/>
      <c r="G32" s="242">
        <f t="shared" si="0"/>
        <v>30000</v>
      </c>
    </row>
    <row r="33" spans="1:9">
      <c r="A33" s="3"/>
      <c r="B33" s="3">
        <v>714562</v>
      </c>
      <c r="C33" s="231" t="s">
        <v>1328</v>
      </c>
      <c r="D33" s="232">
        <v>1900000</v>
      </c>
      <c r="E33" s="232">
        <f>D33/D9*100</f>
        <v>0.70151342290552088</v>
      </c>
      <c r="F33" s="232"/>
      <c r="G33" s="242">
        <f t="shared" si="0"/>
        <v>1900000</v>
      </c>
    </row>
    <row r="34" spans="1:9">
      <c r="A34" s="227">
        <v>716000</v>
      </c>
      <c r="B34" s="227"/>
      <c r="C34" s="228" t="s">
        <v>1329</v>
      </c>
      <c r="D34" s="229">
        <f>D35</f>
        <v>4500000</v>
      </c>
      <c r="E34" s="230">
        <f>D34/D9*100</f>
        <v>1.6614791595130758</v>
      </c>
      <c r="F34" s="230"/>
      <c r="G34" s="242">
        <f t="shared" si="0"/>
        <v>4500000</v>
      </c>
    </row>
    <row r="35" spans="1:9">
      <c r="A35" s="3"/>
      <c r="B35" s="3">
        <v>716111</v>
      </c>
      <c r="C35" s="231" t="s">
        <v>1330</v>
      </c>
      <c r="D35" s="232">
        <v>4500000</v>
      </c>
      <c r="E35" s="232">
        <f>D35/D9*100</f>
        <v>1.6614791595130758</v>
      </c>
      <c r="F35" s="232"/>
      <c r="G35" s="242">
        <f t="shared" si="0"/>
        <v>4500000</v>
      </c>
    </row>
    <row r="36" spans="1:9">
      <c r="A36" s="223">
        <v>730000</v>
      </c>
      <c r="B36" s="224"/>
      <c r="C36" s="225" t="s">
        <v>1341</v>
      </c>
      <c r="D36" s="226">
        <f>D37+D38</f>
        <v>203840000</v>
      </c>
      <c r="E36" s="226">
        <f>E37+E38</f>
        <v>75.261313750032301</v>
      </c>
      <c r="F36" s="226">
        <f>F37+F38</f>
        <v>70000</v>
      </c>
      <c r="G36" s="226">
        <f t="shared" si="0"/>
        <v>203910000</v>
      </c>
    </row>
    <row r="37" spans="1:9">
      <c r="A37" s="233" t="s">
        <v>813</v>
      </c>
      <c r="B37" s="227"/>
      <c r="C37" s="234" t="s">
        <v>1331</v>
      </c>
      <c r="D37" s="230">
        <v>1000000</v>
      </c>
      <c r="E37" s="230">
        <f>D37/D9*100</f>
        <v>0.36921759100290574</v>
      </c>
      <c r="F37" s="230"/>
      <c r="G37" s="230">
        <f t="shared" si="0"/>
        <v>1000000</v>
      </c>
    </row>
    <row r="38" spans="1:9">
      <c r="A38" s="227">
        <v>733000</v>
      </c>
      <c r="B38" s="227"/>
      <c r="C38" s="234" t="s">
        <v>83</v>
      </c>
      <c r="D38" s="408">
        <f>200000000+2840000</f>
        <v>202840000</v>
      </c>
      <c r="E38" s="230">
        <f>D38/D9*100</f>
        <v>74.892096159029393</v>
      </c>
      <c r="F38" s="249">
        <f>2910000-2840000</f>
        <v>70000</v>
      </c>
      <c r="G38" s="316">
        <f t="shared" si="0"/>
        <v>202910000</v>
      </c>
      <c r="I38" s="238" t="s">
        <v>1351</v>
      </c>
    </row>
    <row r="39" spans="1:9">
      <c r="A39" s="223">
        <v>740000</v>
      </c>
      <c r="B39" s="224"/>
      <c r="C39" s="225" t="s">
        <v>1333</v>
      </c>
      <c r="D39" s="226">
        <f>D40+D47+D56+D59</f>
        <v>5840000</v>
      </c>
      <c r="E39" s="226">
        <f>E40+E47+E56+E59</f>
        <v>2.0786950373463595</v>
      </c>
      <c r="F39" s="226">
        <f>F40+F47+F56+F59</f>
        <v>782000</v>
      </c>
      <c r="G39" s="226">
        <f t="shared" si="0"/>
        <v>6622000</v>
      </c>
      <c r="I39" s="239">
        <f>E10+E36+E39</f>
        <v>99.922464305889392</v>
      </c>
    </row>
    <row r="40" spans="1:9">
      <c r="A40" s="227">
        <v>741000</v>
      </c>
      <c r="B40" s="227"/>
      <c r="C40" s="228" t="s">
        <v>1332</v>
      </c>
      <c r="D40" s="229">
        <f>D41+D42+D43+D44+D45+D46</f>
        <v>1530000</v>
      </c>
      <c r="E40" s="230">
        <f>D40/D9*100</f>
        <v>0.56490291423444583</v>
      </c>
      <c r="F40" s="230"/>
      <c r="G40" s="230">
        <f t="shared" si="0"/>
        <v>1530000</v>
      </c>
      <c r="I40" s="238"/>
    </row>
    <row r="41" spans="1:9">
      <c r="A41" s="3"/>
      <c r="B41" s="3">
        <v>741100</v>
      </c>
      <c r="C41" s="231" t="s">
        <v>1334</v>
      </c>
      <c r="D41" s="232">
        <v>10000</v>
      </c>
      <c r="E41" s="232">
        <f>D41/D9*100</f>
        <v>3.6921759100290575E-3</v>
      </c>
      <c r="F41" s="232"/>
      <c r="G41" s="242">
        <f t="shared" si="0"/>
        <v>10000</v>
      </c>
    </row>
    <row r="42" spans="1:9">
      <c r="A42" s="3"/>
      <c r="B42" s="3">
        <v>741531</v>
      </c>
      <c r="C42" s="231" t="s">
        <v>1335</v>
      </c>
      <c r="D42" s="232">
        <v>150000</v>
      </c>
      <c r="E42" s="232">
        <f>D42/D9*100</f>
        <v>5.5382638650435856E-2</v>
      </c>
      <c r="F42" s="232"/>
      <c r="G42" s="242">
        <f t="shared" si="0"/>
        <v>150000</v>
      </c>
    </row>
    <row r="43" spans="1:9">
      <c r="A43" s="3"/>
      <c r="B43" s="3">
        <v>741534</v>
      </c>
      <c r="C43" s="231" t="s">
        <v>1336</v>
      </c>
      <c r="D43" s="232">
        <v>50000</v>
      </c>
      <c r="E43" s="232">
        <f>D43/D9*100</f>
        <v>1.846087955014529E-2</v>
      </c>
      <c r="F43" s="232"/>
      <c r="G43" s="242">
        <f>F43+D43</f>
        <v>50000</v>
      </c>
    </row>
    <row r="44" spans="1:9">
      <c r="A44" s="3"/>
      <c r="B44" s="3">
        <v>741535</v>
      </c>
      <c r="C44" s="231" t="s">
        <v>1337</v>
      </c>
      <c r="D44" s="232">
        <v>20000</v>
      </c>
      <c r="E44" s="232">
        <f>D44/D9*100</f>
        <v>7.3843518200581151E-3</v>
      </c>
      <c r="F44" s="232"/>
      <c r="G44" s="242">
        <f t="shared" si="0"/>
        <v>20000</v>
      </c>
    </row>
    <row r="45" spans="1:9">
      <c r="A45" s="3"/>
      <c r="B45" s="3">
        <v>741522</v>
      </c>
      <c r="C45" s="231" t="s">
        <v>1338</v>
      </c>
      <c r="D45" s="232">
        <v>500000</v>
      </c>
      <c r="E45" s="232">
        <f>D45/D9*100</f>
        <v>0.18460879550145287</v>
      </c>
      <c r="F45" s="232"/>
      <c r="G45" s="242">
        <f t="shared" si="0"/>
        <v>500000</v>
      </c>
    </row>
    <row r="46" spans="1:9">
      <c r="A46" s="3"/>
      <c r="B46" s="3">
        <v>741526</v>
      </c>
      <c r="C46" s="231" t="s">
        <v>1339</v>
      </c>
      <c r="D46" s="232">
        <v>800000</v>
      </c>
      <c r="E46" s="232">
        <f>D46/D9*100</f>
        <v>0.29537407280232464</v>
      </c>
      <c r="F46" s="232"/>
      <c r="G46" s="242">
        <f t="shared" si="0"/>
        <v>800000</v>
      </c>
    </row>
    <row r="47" spans="1:9">
      <c r="A47" s="227">
        <v>742000</v>
      </c>
      <c r="B47" s="227"/>
      <c r="C47" s="228" t="s">
        <v>1340</v>
      </c>
      <c r="D47" s="229">
        <f>D48+D49+D50+D51+D52+D54+D55</f>
        <v>3310000</v>
      </c>
      <c r="E47" s="229">
        <f>E48+E49+E50+E51+E52</f>
        <v>1.1445745321090079</v>
      </c>
      <c r="F47" s="229">
        <f>F53</f>
        <v>650000</v>
      </c>
      <c r="G47" s="229">
        <f t="shared" si="0"/>
        <v>3960000</v>
      </c>
    </row>
    <row r="48" spans="1:9">
      <c r="A48" s="3"/>
      <c r="B48" s="3">
        <v>742253</v>
      </c>
      <c r="C48" s="231" t="s">
        <v>1342</v>
      </c>
      <c r="D48" s="232">
        <v>50000</v>
      </c>
      <c r="E48" s="232">
        <f>D48/D9*100</f>
        <v>1.846087955014529E-2</v>
      </c>
      <c r="F48" s="232"/>
      <c r="G48" s="242">
        <f t="shared" si="0"/>
        <v>50000</v>
      </c>
    </row>
    <row r="49" spans="1:7">
      <c r="A49" s="3"/>
      <c r="B49" s="3">
        <v>742351</v>
      </c>
      <c r="C49" s="231" t="s">
        <v>1343</v>
      </c>
      <c r="D49" s="232">
        <v>200000</v>
      </c>
      <c r="E49" s="232">
        <f>D49/D9*100</f>
        <v>7.384351820058116E-2</v>
      </c>
      <c r="F49" s="232"/>
      <c r="G49" s="242">
        <f t="shared" si="0"/>
        <v>200000</v>
      </c>
    </row>
    <row r="50" spans="1:7">
      <c r="A50" s="3"/>
      <c r="B50" s="3">
        <v>742251</v>
      </c>
      <c r="C50" s="231" t="s">
        <v>1344</v>
      </c>
      <c r="D50" s="232">
        <v>50000</v>
      </c>
      <c r="E50" s="232">
        <f>D50/D9*100</f>
        <v>1.846087955014529E-2</v>
      </c>
      <c r="F50" s="232"/>
      <c r="G50" s="242">
        <f t="shared" si="0"/>
        <v>50000</v>
      </c>
    </row>
    <row r="51" spans="1:7">
      <c r="A51" s="3"/>
      <c r="B51" s="3">
        <v>742152</v>
      </c>
      <c r="C51" s="231" t="s">
        <v>1345</v>
      </c>
      <c r="D51" s="232">
        <v>800000</v>
      </c>
      <c r="E51" s="232">
        <f>D51/D9*100</f>
        <v>0.29537407280232464</v>
      </c>
      <c r="F51" s="232"/>
      <c r="G51" s="242">
        <f t="shared" si="0"/>
        <v>800000</v>
      </c>
    </row>
    <row r="52" spans="1:7">
      <c r="A52" s="3"/>
      <c r="B52" s="3">
        <v>742156</v>
      </c>
      <c r="C52" s="235" t="s">
        <v>1346</v>
      </c>
      <c r="D52" s="232">
        <v>2000000</v>
      </c>
      <c r="E52" s="232">
        <f>D52/D9*100</f>
        <v>0.73843518200581149</v>
      </c>
      <c r="F52" s="232"/>
      <c r="G52" s="242">
        <f>F52+D52</f>
        <v>2000000</v>
      </c>
    </row>
    <row r="53" spans="1:7">
      <c r="A53" s="3"/>
      <c r="B53" s="3">
        <v>742378</v>
      </c>
      <c r="C53" s="276" t="s">
        <v>1356</v>
      </c>
      <c r="D53" s="232"/>
      <c r="E53" s="232">
        <f>D53/D10*100</f>
        <v>0</v>
      </c>
      <c r="F53" s="232">
        <v>650000</v>
      </c>
      <c r="G53" s="242">
        <f t="shared" si="0"/>
        <v>650000</v>
      </c>
    </row>
    <row r="54" spans="1:7">
      <c r="A54" s="3"/>
      <c r="B54" s="3">
        <v>742155</v>
      </c>
      <c r="C54" s="276" t="s">
        <v>1357</v>
      </c>
      <c r="D54" s="232">
        <v>60000</v>
      </c>
      <c r="E54" s="232">
        <f>D54/D11*100</f>
        <v>0.15470695923471625</v>
      </c>
      <c r="F54" s="232"/>
      <c r="G54" s="242"/>
    </row>
    <row r="55" spans="1:7">
      <c r="A55" s="3"/>
      <c r="B55" s="3">
        <v>742255</v>
      </c>
      <c r="C55" s="276" t="s">
        <v>1417</v>
      </c>
      <c r="D55" s="232">
        <v>150000</v>
      </c>
      <c r="E55" s="232">
        <f>D55/D12*100</f>
        <v>0.43668122270742354</v>
      </c>
      <c r="F55" s="232"/>
      <c r="G55" s="242"/>
    </row>
    <row r="56" spans="1:7">
      <c r="A56" s="227">
        <v>743000</v>
      </c>
      <c r="B56" s="227"/>
      <c r="C56" s="228" t="s">
        <v>1347</v>
      </c>
      <c r="D56" s="229">
        <f>D57+D58</f>
        <v>900000</v>
      </c>
      <c r="E56" s="230">
        <f>D56/D9*100</f>
        <v>0.33229583190261519</v>
      </c>
      <c r="F56" s="230"/>
      <c r="G56" s="229">
        <f t="shared" si="0"/>
        <v>900000</v>
      </c>
    </row>
    <row r="57" spans="1:7">
      <c r="A57" s="3"/>
      <c r="B57" s="3">
        <v>743326</v>
      </c>
      <c r="C57" s="231" t="s">
        <v>1348</v>
      </c>
      <c r="D57" s="232">
        <v>800000</v>
      </c>
      <c r="E57" s="232">
        <f>D57/D9*100</f>
        <v>0.29537407280232464</v>
      </c>
      <c r="F57" s="232"/>
      <c r="G57" s="242">
        <f t="shared" si="0"/>
        <v>800000</v>
      </c>
    </row>
    <row r="58" spans="1:7">
      <c r="A58" s="3"/>
      <c r="B58" s="3">
        <v>743351</v>
      </c>
      <c r="C58" s="231" t="s">
        <v>1349</v>
      </c>
      <c r="D58" s="232">
        <v>100000</v>
      </c>
      <c r="E58" s="232">
        <f>D58/D9*100</f>
        <v>3.692175910029058E-2</v>
      </c>
      <c r="F58" s="232"/>
      <c r="G58" s="242">
        <f t="shared" si="0"/>
        <v>100000</v>
      </c>
    </row>
    <row r="59" spans="1:7">
      <c r="A59" s="227">
        <v>745000</v>
      </c>
      <c r="B59" s="227"/>
      <c r="C59" s="228" t="s">
        <v>1350</v>
      </c>
      <c r="D59" s="229">
        <f>D60</f>
        <v>100000</v>
      </c>
      <c r="E59" s="229">
        <f>E60</f>
        <v>3.692175910029058E-2</v>
      </c>
      <c r="F59" s="229">
        <f>F60</f>
        <v>132000</v>
      </c>
      <c r="G59" s="229">
        <f t="shared" si="0"/>
        <v>232000</v>
      </c>
    </row>
    <row r="60" spans="1:7">
      <c r="A60" s="3"/>
      <c r="B60" s="3">
        <v>745100</v>
      </c>
      <c r="C60" s="231" t="s">
        <v>1350</v>
      </c>
      <c r="D60" s="232">
        <v>100000</v>
      </c>
      <c r="E60" s="232">
        <f>D60/D9*100</f>
        <v>3.692175910029058E-2</v>
      </c>
      <c r="F60" s="232">
        <v>132000</v>
      </c>
      <c r="G60" s="242">
        <f t="shared" si="0"/>
        <v>232000</v>
      </c>
    </row>
  </sheetData>
  <mergeCells count="8">
    <mergeCell ref="A2:G2"/>
    <mergeCell ref="A4:F4"/>
    <mergeCell ref="A5:F5"/>
    <mergeCell ref="G6:G7"/>
    <mergeCell ref="A6:A7"/>
    <mergeCell ref="B6:B7"/>
    <mergeCell ref="C6:C7"/>
    <mergeCell ref="D6:F6"/>
  </mergeCells>
  <pageMargins left="0.70866141732283472" right="0.70866141732283472" top="0.74803149606299213" bottom="0.74803149606299213" header="0.31496062992125984" footer="0.31496062992125984"/>
  <pageSetup paperSize="9" orientation="landscape" copies="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N53"/>
  <sheetViews>
    <sheetView view="pageBreakPreview" topLeftCell="B1" zoomScale="60" workbookViewId="0">
      <selection activeCell="G61" sqref="G61"/>
    </sheetView>
  </sheetViews>
  <sheetFormatPr defaultRowHeight="12.75"/>
  <cols>
    <col min="1" max="1" width="9.140625" hidden="1" customWidth="1"/>
    <col min="3" max="3" width="7.28515625" customWidth="1"/>
    <col min="6" max="6" width="20" customWidth="1"/>
    <col min="7" max="7" width="11.5703125" customWidth="1"/>
    <col min="8" max="8" width="11.85546875" customWidth="1"/>
    <col min="9" max="9" width="12.42578125" customWidth="1"/>
    <col min="10" max="10" width="12.7109375" style="109" bestFit="1" customWidth="1"/>
    <col min="11" max="12" width="12.7109375" hidden="1" customWidth="1"/>
    <col min="14" max="14" width="12.7109375" bestFit="1" customWidth="1"/>
  </cols>
  <sheetData>
    <row r="4" spans="2:12">
      <c r="B4" s="497" t="s">
        <v>817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6" spans="2:12">
      <c r="B6" s="505" t="s">
        <v>1480</v>
      </c>
      <c r="C6" s="505"/>
      <c r="D6" s="505"/>
      <c r="E6" s="505"/>
      <c r="F6" s="505"/>
      <c r="G6" s="505"/>
      <c r="H6" s="505"/>
      <c r="I6" s="505"/>
      <c r="J6" s="505"/>
    </row>
    <row r="7" spans="2:12">
      <c r="B7" s="498" t="s">
        <v>1008</v>
      </c>
      <c r="C7" s="498"/>
      <c r="D7" s="498"/>
      <c r="E7" s="498"/>
      <c r="F7" s="498"/>
      <c r="G7" s="498"/>
      <c r="H7" s="498"/>
      <c r="I7" s="498"/>
      <c r="J7" s="498"/>
    </row>
    <row r="9" spans="2:12" ht="12.75" customHeight="1">
      <c r="B9" s="523" t="s">
        <v>1009</v>
      </c>
      <c r="C9" s="523" t="s">
        <v>1010</v>
      </c>
      <c r="D9" s="525" t="s">
        <v>762</v>
      </c>
      <c r="E9" s="526"/>
      <c r="F9" s="527"/>
      <c r="G9" s="543" t="s">
        <v>1011</v>
      </c>
      <c r="H9" s="543"/>
      <c r="I9" s="543"/>
      <c r="J9" s="543"/>
      <c r="K9" s="543"/>
      <c r="L9" s="543"/>
    </row>
    <row r="10" spans="2:12">
      <c r="B10" s="524"/>
      <c r="C10" s="524"/>
      <c r="D10" s="528"/>
      <c r="E10" s="529"/>
      <c r="F10" s="530"/>
      <c r="G10" s="262">
        <v>2017</v>
      </c>
      <c r="H10" s="262">
        <v>2018</v>
      </c>
      <c r="I10" s="262">
        <v>2019</v>
      </c>
      <c r="J10" s="245">
        <v>2020</v>
      </c>
      <c r="K10" s="262">
        <v>2020</v>
      </c>
      <c r="L10" s="262">
        <v>2021</v>
      </c>
    </row>
    <row r="11" spans="2:12" s="260" customFormat="1" ht="11.25">
      <c r="B11" s="258">
        <v>1</v>
      </c>
      <c r="C11" s="259">
        <v>2</v>
      </c>
      <c r="D11" s="553">
        <v>3</v>
      </c>
      <c r="E11" s="554"/>
      <c r="F11" s="555"/>
      <c r="G11" s="259">
        <v>4</v>
      </c>
      <c r="H11" s="259">
        <v>5</v>
      </c>
      <c r="I11" s="259">
        <v>6</v>
      </c>
      <c r="J11" s="261">
        <v>7</v>
      </c>
      <c r="K11" s="281"/>
      <c r="L11" s="281"/>
    </row>
    <row r="12" spans="2:12">
      <c r="B12" s="4"/>
      <c r="C12" s="5"/>
      <c r="D12" s="542" t="s">
        <v>1012</v>
      </c>
      <c r="E12" s="513"/>
      <c r="F12" s="514"/>
      <c r="G12" s="5"/>
      <c r="H12" s="5"/>
      <c r="I12" s="5"/>
      <c r="J12" s="232"/>
      <c r="K12" s="232"/>
      <c r="L12" s="232"/>
    </row>
    <row r="13" spans="2:12">
      <c r="B13" s="4"/>
      <c r="C13" s="5"/>
      <c r="D13" s="534"/>
      <c r="E13" s="535"/>
      <c r="F13" s="536"/>
      <c r="G13" s="5"/>
      <c r="H13" s="5"/>
      <c r="I13" s="5"/>
      <c r="J13" s="232"/>
      <c r="K13" s="232"/>
      <c r="L13" s="232"/>
    </row>
    <row r="14" spans="2:12">
      <c r="B14" s="255">
        <v>511</v>
      </c>
      <c r="C14" s="256"/>
      <c r="D14" s="550" t="s">
        <v>784</v>
      </c>
      <c r="E14" s="551"/>
      <c r="F14" s="552"/>
      <c r="G14" s="256"/>
      <c r="H14" s="256"/>
      <c r="I14" s="256"/>
      <c r="J14" s="230"/>
      <c r="K14" s="230"/>
      <c r="L14" s="230"/>
    </row>
    <row r="15" spans="2:12" ht="44.25" customHeight="1">
      <c r="B15" s="246"/>
      <c r="C15" s="247" t="s">
        <v>1013</v>
      </c>
      <c r="D15" s="531" t="s">
        <v>1470</v>
      </c>
      <c r="E15" s="532"/>
      <c r="F15" s="533"/>
      <c r="G15" s="248"/>
      <c r="H15" s="251">
        <f>H21</f>
        <v>8448000</v>
      </c>
      <c r="I15" s="248"/>
      <c r="J15" s="249"/>
      <c r="K15" s="249"/>
      <c r="L15" s="249"/>
    </row>
    <row r="16" spans="2:12">
      <c r="B16" s="4"/>
      <c r="C16" s="5"/>
      <c r="D16" s="539" t="s">
        <v>1476</v>
      </c>
      <c r="E16" s="540"/>
      <c r="F16" s="541"/>
      <c r="G16" s="5"/>
      <c r="H16" s="5"/>
      <c r="I16" s="5"/>
      <c r="J16" s="232"/>
      <c r="K16" s="232"/>
      <c r="L16" s="232"/>
    </row>
    <row r="17" spans="2:14">
      <c r="B17" s="4"/>
      <c r="C17" s="5"/>
      <c r="D17" s="539" t="s">
        <v>1477</v>
      </c>
      <c r="E17" s="540"/>
      <c r="F17" s="541"/>
      <c r="G17" s="5"/>
      <c r="H17" s="5"/>
      <c r="I17" s="5"/>
      <c r="J17" s="232"/>
      <c r="K17" s="232"/>
      <c r="L17" s="232"/>
    </row>
    <row r="18" spans="2:14">
      <c r="B18" s="4"/>
      <c r="C18" s="5"/>
      <c r="D18" s="542" t="s">
        <v>1014</v>
      </c>
      <c r="E18" s="513"/>
      <c r="F18" s="514"/>
      <c r="G18" s="7"/>
      <c r="H18" s="7">
        <v>8448000</v>
      </c>
      <c r="I18" s="7"/>
      <c r="J18" s="282"/>
      <c r="K18" s="232"/>
      <c r="L18" s="232"/>
    </row>
    <row r="19" spans="2:14">
      <c r="B19" s="4"/>
      <c r="C19" s="5"/>
      <c r="D19" s="542" t="s">
        <v>1015</v>
      </c>
      <c r="E19" s="513"/>
      <c r="F19" s="514"/>
      <c r="G19" s="5"/>
      <c r="H19" s="5"/>
      <c r="I19" s="5"/>
      <c r="J19" s="232"/>
      <c r="K19" s="232"/>
      <c r="L19" s="232"/>
    </row>
    <row r="20" spans="2:14">
      <c r="B20" s="4"/>
      <c r="C20" s="5"/>
      <c r="D20" s="542" t="s">
        <v>1152</v>
      </c>
      <c r="E20" s="513"/>
      <c r="F20" s="514"/>
      <c r="G20" s="7"/>
      <c r="H20" s="7"/>
      <c r="I20" s="7"/>
      <c r="J20" s="232"/>
      <c r="K20" s="232"/>
      <c r="L20" s="232"/>
    </row>
    <row r="21" spans="2:14" ht="16.5" customHeight="1">
      <c r="B21" s="4"/>
      <c r="C21" s="6"/>
      <c r="D21" s="547" t="s">
        <v>1135</v>
      </c>
      <c r="E21" s="548"/>
      <c r="F21" s="549"/>
      <c r="G21" s="7"/>
      <c r="H21" s="7">
        <v>8448000</v>
      </c>
      <c r="I21" s="7"/>
      <c r="J21" s="232"/>
      <c r="K21" s="232"/>
      <c r="L21" s="232"/>
    </row>
    <row r="22" spans="2:14">
      <c r="B22" s="4"/>
      <c r="C22" s="5"/>
      <c r="D22" s="534"/>
      <c r="E22" s="535"/>
      <c r="F22" s="536"/>
      <c r="G22" s="7"/>
      <c r="H22" s="7"/>
      <c r="I22" s="7"/>
      <c r="J22" s="232"/>
      <c r="K22" s="232"/>
      <c r="L22" s="232"/>
    </row>
    <row r="23" spans="2:14" ht="45" customHeight="1">
      <c r="B23" s="246"/>
      <c r="C23" s="250" t="s">
        <v>1372</v>
      </c>
      <c r="D23" s="556" t="s">
        <v>1473</v>
      </c>
      <c r="E23" s="557"/>
      <c r="F23" s="558"/>
      <c r="G23" s="251"/>
      <c r="H23" s="251">
        <f>H26</f>
        <v>5811000</v>
      </c>
      <c r="I23" s="251"/>
      <c r="J23" s="249"/>
      <c r="K23" s="249"/>
      <c r="L23" s="249"/>
      <c r="N23" s="109"/>
    </row>
    <row r="24" spans="2:14">
      <c r="B24" s="4"/>
      <c r="C24" s="5"/>
      <c r="D24" s="512" t="s">
        <v>1478</v>
      </c>
      <c r="E24" s="513"/>
      <c r="F24" s="514"/>
      <c r="G24" s="7"/>
      <c r="H24" s="7"/>
      <c r="I24" s="7"/>
      <c r="J24" s="232"/>
      <c r="K24" s="232"/>
      <c r="L24" s="232"/>
    </row>
    <row r="25" spans="2:14">
      <c r="B25" s="4"/>
      <c r="C25" s="5"/>
      <c r="D25" s="512" t="s">
        <v>1479</v>
      </c>
      <c r="E25" s="513"/>
      <c r="F25" s="514"/>
      <c r="G25" s="7"/>
      <c r="H25" s="7"/>
      <c r="I25" s="7"/>
      <c r="J25" s="232"/>
      <c r="K25" s="232"/>
      <c r="L25" s="232"/>
    </row>
    <row r="26" spans="2:14">
      <c r="B26" s="3"/>
      <c r="C26" s="8"/>
      <c r="D26" s="512" t="s">
        <v>1014</v>
      </c>
      <c r="E26" s="513"/>
      <c r="F26" s="514"/>
      <c r="G26" s="9"/>
      <c r="H26" s="9">
        <v>5811000</v>
      </c>
      <c r="I26" s="9"/>
      <c r="J26" s="282"/>
      <c r="K26" s="232"/>
      <c r="L26" s="232"/>
    </row>
    <row r="27" spans="2:14">
      <c r="B27" s="3"/>
      <c r="C27" s="3"/>
      <c r="D27" s="515" t="s">
        <v>1371</v>
      </c>
      <c r="E27" s="516"/>
      <c r="F27" s="516"/>
      <c r="G27" s="18"/>
      <c r="H27" s="18"/>
      <c r="I27" s="18"/>
      <c r="J27" s="232"/>
      <c r="K27" s="232"/>
      <c r="L27" s="232"/>
    </row>
    <row r="28" spans="2:14" ht="15" customHeight="1">
      <c r="B28" s="3"/>
      <c r="C28" s="3"/>
      <c r="D28" s="507" t="s">
        <v>1370</v>
      </c>
      <c r="E28" s="508"/>
      <c r="F28" s="508"/>
      <c r="G28" s="18"/>
      <c r="H28" s="18">
        <v>5811000</v>
      </c>
      <c r="I28" s="18"/>
      <c r="J28" s="232"/>
      <c r="K28" s="232"/>
      <c r="L28" s="232"/>
    </row>
    <row r="29" spans="2:14" ht="34.5" customHeight="1">
      <c r="B29" s="111"/>
      <c r="C29" s="243">
        <v>3</v>
      </c>
      <c r="D29" s="509" t="s">
        <v>1508</v>
      </c>
      <c r="E29" s="510"/>
      <c r="F29" s="511"/>
      <c r="G29" s="157"/>
      <c r="H29" s="157">
        <f>H32</f>
        <v>10743000</v>
      </c>
      <c r="I29" s="157"/>
      <c r="J29" s="249"/>
      <c r="K29" s="249"/>
      <c r="L29" s="249"/>
    </row>
    <row r="30" spans="2:14" ht="15" customHeight="1">
      <c r="B30" s="3"/>
      <c r="C30" s="3"/>
      <c r="D30" s="512" t="s">
        <v>1478</v>
      </c>
      <c r="E30" s="513"/>
      <c r="F30" s="514"/>
      <c r="G30" s="18"/>
      <c r="H30" s="18"/>
      <c r="I30" s="18"/>
      <c r="J30" s="232"/>
      <c r="K30" s="232"/>
      <c r="L30" s="232"/>
    </row>
    <row r="31" spans="2:14" ht="15" customHeight="1">
      <c r="B31" s="3"/>
      <c r="C31" s="3"/>
      <c r="D31" s="512" t="s">
        <v>1479</v>
      </c>
      <c r="E31" s="513"/>
      <c r="F31" s="514"/>
      <c r="G31" s="18"/>
      <c r="H31" s="18"/>
      <c r="I31" s="18"/>
      <c r="J31" s="232"/>
      <c r="K31" s="232"/>
      <c r="L31" s="232"/>
    </row>
    <row r="32" spans="2:14" ht="15" customHeight="1">
      <c r="B32" s="3"/>
      <c r="C32" s="3"/>
      <c r="D32" s="512" t="s">
        <v>1014</v>
      </c>
      <c r="E32" s="513"/>
      <c r="F32" s="514"/>
      <c r="G32" s="18"/>
      <c r="H32" s="18">
        <f>H35</f>
        <v>10743000</v>
      </c>
      <c r="I32" s="18"/>
      <c r="J32" s="282"/>
      <c r="K32" s="232"/>
      <c r="L32" s="232"/>
    </row>
    <row r="33" spans="2:12" ht="15" customHeight="1">
      <c r="B33" s="3"/>
      <c r="C33" s="3"/>
      <c r="D33" s="515" t="s">
        <v>1371</v>
      </c>
      <c r="E33" s="516"/>
      <c r="F33" s="516"/>
      <c r="G33" s="18"/>
      <c r="H33" s="18"/>
      <c r="I33" s="18"/>
      <c r="J33" s="232"/>
      <c r="K33" s="232"/>
      <c r="L33" s="232"/>
    </row>
    <row r="34" spans="2:12" ht="15" hidden="1" customHeight="1">
      <c r="B34" s="3"/>
      <c r="C34" s="3"/>
      <c r="D34" s="512" t="s">
        <v>1385</v>
      </c>
      <c r="E34" s="537"/>
      <c r="F34" s="538"/>
      <c r="G34" s="18"/>
      <c r="H34" s="18"/>
      <c r="I34" s="18"/>
      <c r="J34" s="232"/>
      <c r="K34" s="232"/>
      <c r="L34" s="232"/>
    </row>
    <row r="35" spans="2:12" ht="15" customHeight="1">
      <c r="B35" s="3"/>
      <c r="C35" s="3"/>
      <c r="D35" s="507" t="s">
        <v>1370</v>
      </c>
      <c r="E35" s="508"/>
      <c r="F35" s="508"/>
      <c r="G35" s="18"/>
      <c r="H35" s="18">
        <v>10743000</v>
      </c>
      <c r="I35" s="18"/>
      <c r="J35" s="232"/>
      <c r="K35" s="232"/>
      <c r="L35" s="232"/>
    </row>
    <row r="36" spans="2:12" ht="15" hidden="1" customHeight="1">
      <c r="B36" s="3"/>
      <c r="C36" s="3"/>
      <c r="D36" s="252"/>
      <c r="E36" s="253"/>
      <c r="F36" s="253"/>
      <c r="G36" s="18"/>
      <c r="H36" s="18"/>
      <c r="I36" s="18"/>
      <c r="J36" s="232"/>
      <c r="K36" s="232"/>
      <c r="L36" s="232"/>
    </row>
    <row r="37" spans="2:12" ht="15" hidden="1" customHeight="1">
      <c r="B37" s="3"/>
      <c r="C37" s="3"/>
      <c r="D37" s="252"/>
      <c r="E37" s="253"/>
      <c r="F37" s="253"/>
      <c r="G37" s="18"/>
      <c r="H37" s="18"/>
      <c r="I37" s="18"/>
      <c r="J37" s="232"/>
      <c r="K37" s="232"/>
      <c r="L37" s="232"/>
    </row>
    <row r="38" spans="2:12" ht="15" hidden="1" customHeight="1">
      <c r="B38" s="3"/>
      <c r="C38" s="3"/>
      <c r="D38" s="252"/>
      <c r="E38" s="253"/>
      <c r="F38" s="253"/>
      <c r="G38" s="18"/>
      <c r="H38" s="18"/>
      <c r="I38" s="18"/>
      <c r="J38" s="232"/>
      <c r="K38" s="232"/>
      <c r="L38" s="232"/>
    </row>
    <row r="39" spans="2:12" hidden="1">
      <c r="B39" s="228">
        <v>463</v>
      </c>
      <c r="C39" s="254"/>
      <c r="D39" s="545" t="s">
        <v>792</v>
      </c>
      <c r="E39" s="546"/>
      <c r="F39" s="546"/>
      <c r="G39" s="227"/>
      <c r="H39" s="227"/>
      <c r="I39" s="227"/>
      <c r="J39" s="230"/>
      <c r="K39" s="232"/>
      <c r="L39" s="232"/>
    </row>
    <row r="40" spans="2:12" ht="38.25" hidden="1" customHeight="1">
      <c r="B40" s="243"/>
      <c r="C40" s="243">
        <v>4</v>
      </c>
      <c r="D40" s="544"/>
      <c r="E40" s="544"/>
      <c r="F40" s="544"/>
      <c r="G40" s="111"/>
      <c r="H40" s="111"/>
      <c r="I40" s="111"/>
      <c r="J40" s="249"/>
      <c r="K40" s="249"/>
      <c r="L40" s="249"/>
    </row>
    <row r="41" spans="2:12" ht="18" hidden="1" customHeight="1">
      <c r="B41" s="3"/>
      <c r="C41" s="161"/>
      <c r="D41" s="507" t="s">
        <v>1373</v>
      </c>
      <c r="E41" s="508"/>
      <c r="F41" s="508"/>
      <c r="G41" s="3"/>
      <c r="H41" s="3"/>
      <c r="I41" s="3"/>
      <c r="J41" s="232"/>
      <c r="K41" s="232"/>
      <c r="L41" s="232"/>
    </row>
    <row r="42" spans="2:12" hidden="1">
      <c r="B42" s="3"/>
      <c r="C42" s="3"/>
      <c r="D42" s="518" t="s">
        <v>1369</v>
      </c>
      <c r="E42" s="519"/>
      <c r="F42" s="519"/>
      <c r="G42" s="3"/>
      <c r="H42" s="3"/>
      <c r="I42" s="3"/>
      <c r="J42" s="232"/>
      <c r="K42" s="232"/>
      <c r="L42" s="232"/>
    </row>
    <row r="43" spans="2:12" hidden="1">
      <c r="B43" s="3"/>
      <c r="C43" s="3"/>
      <c r="D43" s="515" t="s">
        <v>1014</v>
      </c>
      <c r="E43" s="516"/>
      <c r="F43" s="516"/>
      <c r="G43" s="3"/>
      <c r="H43" s="3"/>
      <c r="I43" s="3"/>
      <c r="J43" s="282"/>
      <c r="K43" s="232"/>
      <c r="L43" s="232"/>
    </row>
    <row r="44" spans="2:12" hidden="1">
      <c r="B44" s="3"/>
      <c r="C44" s="3"/>
      <c r="D44" s="515" t="s">
        <v>1371</v>
      </c>
      <c r="E44" s="516"/>
      <c r="F44" s="516"/>
      <c r="G44" s="18"/>
      <c r="H44" s="18"/>
      <c r="I44" s="18"/>
      <c r="J44" s="232"/>
      <c r="K44" s="232"/>
      <c r="L44" s="232"/>
    </row>
    <row r="45" spans="2:12" hidden="1">
      <c r="B45" s="3"/>
      <c r="C45" s="3"/>
      <c r="D45" s="516" t="s">
        <v>1152</v>
      </c>
      <c r="E45" s="516"/>
      <c r="F45" s="516"/>
      <c r="G45" s="3"/>
      <c r="H45" s="3"/>
      <c r="I45" s="3"/>
      <c r="J45" s="232"/>
      <c r="K45" s="232"/>
      <c r="L45" s="232"/>
    </row>
    <row r="46" spans="2:12" hidden="1">
      <c r="B46" s="228">
        <v>464</v>
      </c>
      <c r="C46" s="227"/>
      <c r="D46" s="520" t="s">
        <v>1374</v>
      </c>
      <c r="E46" s="521"/>
      <c r="F46" s="522"/>
      <c r="G46" s="257"/>
      <c r="H46" s="257"/>
      <c r="I46" s="257"/>
      <c r="J46" s="230"/>
      <c r="K46" s="232"/>
      <c r="L46" s="232"/>
    </row>
    <row r="47" spans="2:12" ht="42" hidden="1" customHeight="1">
      <c r="B47" s="111"/>
      <c r="C47" s="243">
        <v>5</v>
      </c>
      <c r="D47" s="517"/>
      <c r="E47" s="517"/>
      <c r="F47" s="517"/>
      <c r="G47" s="157"/>
      <c r="H47" s="157"/>
      <c r="I47" s="157"/>
      <c r="J47" s="249"/>
      <c r="K47" s="249"/>
      <c r="L47" s="249"/>
    </row>
    <row r="48" spans="2:12" hidden="1">
      <c r="B48" s="3"/>
      <c r="C48" s="3"/>
      <c r="D48" s="507" t="s">
        <v>1373</v>
      </c>
      <c r="E48" s="508"/>
      <c r="F48" s="508"/>
      <c r="G48" s="3"/>
      <c r="H48" s="3"/>
      <c r="I48" s="3"/>
      <c r="J48" s="232"/>
      <c r="K48" s="232"/>
      <c r="L48" s="232"/>
    </row>
    <row r="49" spans="2:12" hidden="1">
      <c r="B49" s="3"/>
      <c r="C49" s="3"/>
      <c r="D49" s="518" t="s">
        <v>1369</v>
      </c>
      <c r="E49" s="519"/>
      <c r="F49" s="519"/>
      <c r="G49" s="3"/>
      <c r="H49" s="3"/>
      <c r="I49" s="3"/>
      <c r="J49" s="232"/>
      <c r="K49" s="232"/>
      <c r="L49" s="232"/>
    </row>
    <row r="50" spans="2:12" hidden="1">
      <c r="B50" s="3"/>
      <c r="C50" s="3"/>
      <c r="D50" s="515" t="s">
        <v>1014</v>
      </c>
      <c r="E50" s="516"/>
      <c r="F50" s="516"/>
      <c r="G50" s="3"/>
      <c r="H50" s="3"/>
      <c r="I50" s="3"/>
      <c r="J50" s="282"/>
      <c r="K50" s="232"/>
      <c r="L50" s="232"/>
    </row>
    <row r="51" spans="2:12" hidden="1">
      <c r="B51" s="3"/>
      <c r="C51" s="3"/>
      <c r="D51" s="515" t="s">
        <v>1371</v>
      </c>
      <c r="E51" s="516"/>
      <c r="F51" s="516"/>
      <c r="G51" s="3"/>
      <c r="H51" s="3"/>
      <c r="I51" s="3"/>
      <c r="J51" s="232"/>
      <c r="K51" s="232"/>
      <c r="L51" s="232"/>
    </row>
    <row r="52" spans="2:12" hidden="1">
      <c r="B52" s="3"/>
      <c r="C52" s="3"/>
      <c r="D52" s="516" t="s">
        <v>1152</v>
      </c>
      <c r="E52" s="516"/>
      <c r="F52" s="516"/>
      <c r="G52" s="3"/>
      <c r="H52" s="3"/>
      <c r="I52" s="3"/>
      <c r="J52" s="232"/>
      <c r="K52" s="232"/>
      <c r="L52" s="232"/>
    </row>
    <row r="53" spans="2:12">
      <c r="B53" s="506" t="s">
        <v>1379</v>
      </c>
      <c r="C53" s="506"/>
      <c r="H53" s="395">
        <f>H23+H15+H29</f>
        <v>25002000</v>
      </c>
      <c r="J53" s="279"/>
      <c r="K53" s="280"/>
      <c r="L53" s="280"/>
    </row>
  </sheetData>
  <mergeCells count="47">
    <mergeCell ref="G9:L9"/>
    <mergeCell ref="D48:F48"/>
    <mergeCell ref="D28:F28"/>
    <mergeCell ref="D40:F40"/>
    <mergeCell ref="D41:F41"/>
    <mergeCell ref="D39:F39"/>
    <mergeCell ref="D21:F21"/>
    <mergeCell ref="D27:F27"/>
    <mergeCell ref="D14:F14"/>
    <mergeCell ref="D11:F11"/>
    <mergeCell ref="D12:F12"/>
    <mergeCell ref="D23:F23"/>
    <mergeCell ref="D24:F24"/>
    <mergeCell ref="D25:F25"/>
    <mergeCell ref="D26:F26"/>
    <mergeCell ref="D22:F22"/>
    <mergeCell ref="D43:F43"/>
    <mergeCell ref="D44:F44"/>
    <mergeCell ref="D45:F45"/>
    <mergeCell ref="D46:F46"/>
    <mergeCell ref="B9:B10"/>
    <mergeCell ref="C9:C10"/>
    <mergeCell ref="D9:F10"/>
    <mergeCell ref="D15:F15"/>
    <mergeCell ref="D13:F13"/>
    <mergeCell ref="D34:F34"/>
    <mergeCell ref="D17:F17"/>
    <mergeCell ref="D16:F16"/>
    <mergeCell ref="D18:F18"/>
    <mergeCell ref="D19:F19"/>
    <mergeCell ref="D20:F20"/>
    <mergeCell ref="B6:J6"/>
    <mergeCell ref="B7:J7"/>
    <mergeCell ref="B4:L4"/>
    <mergeCell ref="B53:C53"/>
    <mergeCell ref="D35:F35"/>
    <mergeCell ref="D29:F29"/>
    <mergeCell ref="D30:F30"/>
    <mergeCell ref="D31:F31"/>
    <mergeCell ref="D32:F32"/>
    <mergeCell ref="D33:F33"/>
    <mergeCell ref="D47:F47"/>
    <mergeCell ref="D49:F49"/>
    <mergeCell ref="D50:F50"/>
    <mergeCell ref="D51:F51"/>
    <mergeCell ref="D52:F52"/>
    <mergeCell ref="D42:F4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92"/>
  <sheetViews>
    <sheetView tabSelected="1" view="pageBreakPreview" topLeftCell="A1467" zoomScaleSheetLayoutView="100" workbookViewId="0">
      <selection activeCell="E1491" sqref="E1491"/>
    </sheetView>
  </sheetViews>
  <sheetFormatPr defaultRowHeight="12.75"/>
  <cols>
    <col min="1" max="1" width="3.28515625" style="158" customWidth="1"/>
    <col min="2" max="2" width="5" style="159" customWidth="1"/>
    <col min="3" max="3" width="9.140625" style="158"/>
    <col min="4" max="4" width="4.85546875" style="19" customWidth="1"/>
    <col min="5" max="5" width="5.140625" style="291" customWidth="1"/>
    <col min="6" max="6" width="44.85546875" style="19" customWidth="1"/>
    <col min="7" max="7" width="11.42578125" style="160" customWidth="1"/>
    <col min="8" max="8" width="8.85546875" style="160" customWidth="1"/>
    <col min="9" max="9" width="10.85546875" style="160" customWidth="1"/>
    <col min="10" max="10" width="14" style="160" customWidth="1"/>
    <col min="11" max="17" width="0" style="19" hidden="1" customWidth="1"/>
    <col min="18" max="16384" width="9.140625" style="19"/>
  </cols>
  <sheetData>
    <row r="1" spans="1:17" hidden="1"/>
    <row r="2" spans="1:17" hidden="1"/>
    <row r="3" spans="1:17" ht="5.25" customHeight="1"/>
    <row r="4" spans="1:17">
      <c r="A4" s="412" t="s">
        <v>879</v>
      </c>
      <c r="B4" s="412"/>
      <c r="C4" s="412"/>
      <c r="D4" s="412"/>
      <c r="E4" s="412"/>
      <c r="F4" s="412"/>
      <c r="G4" s="412"/>
      <c r="H4" s="412"/>
      <c r="I4" s="412"/>
      <c r="J4" s="412"/>
    </row>
    <row r="5" spans="1:17" hidden="1">
      <c r="A5" s="263"/>
      <c r="B5" s="265"/>
      <c r="C5" s="266"/>
      <c r="D5" s="267"/>
      <c r="E5" s="268"/>
      <c r="F5" s="267"/>
      <c r="G5" s="264"/>
      <c r="H5" s="264"/>
      <c r="I5" s="264"/>
      <c r="J5" s="264"/>
    </row>
    <row r="6" spans="1:17" ht="5.25" customHeight="1">
      <c r="A6" s="284"/>
      <c r="B6" s="285"/>
      <c r="C6" s="286"/>
      <c r="D6" s="278"/>
      <c r="E6" s="287"/>
      <c r="F6" s="278"/>
      <c r="G6" s="288"/>
      <c r="H6" s="288"/>
      <c r="I6" s="288"/>
      <c r="J6" s="288"/>
    </row>
    <row r="7" spans="1:17" ht="10.5" customHeight="1">
      <c r="A7" s="412" t="s">
        <v>1016</v>
      </c>
      <c r="B7" s="412"/>
      <c r="C7" s="412"/>
      <c r="D7" s="412"/>
      <c r="E7" s="412"/>
      <c r="F7" s="412"/>
      <c r="G7" s="412"/>
      <c r="H7" s="412"/>
      <c r="I7" s="412"/>
      <c r="J7" s="412"/>
    </row>
    <row r="8" spans="1:17" ht="12" hidden="1" customHeight="1">
      <c r="A8" s="284"/>
      <c r="B8" s="285"/>
      <c r="C8" s="286"/>
      <c r="D8" s="278"/>
      <c r="E8" s="287"/>
      <c r="F8" s="278"/>
      <c r="G8" s="288"/>
      <c r="H8" s="288"/>
      <c r="I8" s="288"/>
      <c r="J8" s="288"/>
    </row>
    <row r="9" spans="1:17" ht="16.5" customHeight="1">
      <c r="A9" s="284"/>
      <c r="B9" s="563" t="s">
        <v>1527</v>
      </c>
      <c r="C9" s="563"/>
      <c r="D9" s="563"/>
      <c r="E9" s="563"/>
      <c r="F9" s="563"/>
      <c r="G9" s="563"/>
      <c r="H9" s="563"/>
      <c r="I9" s="563"/>
      <c r="J9" s="563"/>
    </row>
    <row r="10" spans="1:17" ht="22.5" customHeight="1">
      <c r="A10" s="284"/>
      <c r="B10" s="560" t="s">
        <v>1528</v>
      </c>
      <c r="C10" s="560"/>
      <c r="D10" s="561"/>
      <c r="E10" s="561"/>
      <c r="F10" s="561"/>
      <c r="G10" s="561"/>
      <c r="H10" s="561"/>
      <c r="I10" s="561"/>
      <c r="J10" s="561"/>
    </row>
    <row r="11" spans="1:17" ht="2.25" customHeight="1">
      <c r="A11" s="284"/>
      <c r="B11" s="562"/>
      <c r="C11" s="562"/>
      <c r="D11" s="562"/>
      <c r="E11" s="562"/>
      <c r="F11" s="562"/>
      <c r="G11" s="562"/>
      <c r="H11" s="562"/>
      <c r="I11" s="562"/>
      <c r="J11" s="562"/>
    </row>
    <row r="12" spans="1:17" s="267" customFormat="1" ht="56.25">
      <c r="A12" s="308" t="s">
        <v>928</v>
      </c>
      <c r="B12" s="309" t="s">
        <v>1025</v>
      </c>
      <c r="C12" s="310" t="s">
        <v>1029</v>
      </c>
      <c r="D12" s="311" t="s">
        <v>1027</v>
      </c>
      <c r="E12" s="312" t="s">
        <v>1028</v>
      </c>
      <c r="F12" s="313" t="s">
        <v>762</v>
      </c>
      <c r="G12" s="314" t="s">
        <v>880</v>
      </c>
      <c r="H12" s="314" t="s">
        <v>881</v>
      </c>
      <c r="I12" s="314" t="s">
        <v>882</v>
      </c>
      <c r="J12" s="314" t="s">
        <v>806</v>
      </c>
      <c r="K12" s="19"/>
      <c r="L12" s="19"/>
      <c r="M12" s="19"/>
      <c r="N12" s="19"/>
      <c r="O12" s="19"/>
      <c r="P12" s="19"/>
      <c r="Q12" s="19"/>
    </row>
    <row r="13" spans="1:17" s="303" customFormat="1">
      <c r="A13" s="299" t="s">
        <v>763</v>
      </c>
      <c r="B13" s="300" t="s">
        <v>764</v>
      </c>
      <c r="C13" s="299" t="s">
        <v>1026</v>
      </c>
      <c r="D13" s="301">
        <v>4</v>
      </c>
      <c r="E13" s="301">
        <v>5</v>
      </c>
      <c r="F13" s="301">
        <v>6</v>
      </c>
      <c r="G13" s="302">
        <v>7</v>
      </c>
      <c r="H13" s="302">
        <v>8</v>
      </c>
      <c r="I13" s="302">
        <v>9</v>
      </c>
      <c r="J13" s="302">
        <v>10</v>
      </c>
      <c r="K13" s="19"/>
      <c r="L13" s="19"/>
      <c r="M13" s="19"/>
      <c r="N13" s="19"/>
      <c r="O13" s="19"/>
      <c r="P13" s="19"/>
      <c r="Q13" s="19"/>
    </row>
    <row r="14" spans="1:17" ht="9.75" customHeight="1">
      <c r="A14" s="328"/>
      <c r="B14" s="329"/>
      <c r="C14" s="330"/>
      <c r="D14" s="330"/>
      <c r="E14" s="328"/>
      <c r="F14" s="330"/>
      <c r="G14" s="330"/>
      <c r="H14" s="330"/>
      <c r="I14" s="330"/>
      <c r="J14" s="330"/>
    </row>
    <row r="15" spans="1:17" ht="14.45" customHeight="1">
      <c r="A15" s="163" t="s">
        <v>763</v>
      </c>
      <c r="B15" s="20"/>
      <c r="C15" s="21"/>
      <c r="D15" s="22"/>
      <c r="E15" s="327"/>
      <c r="F15" s="187" t="s">
        <v>814</v>
      </c>
      <c r="G15" s="23"/>
      <c r="H15" s="23"/>
      <c r="I15" s="23"/>
      <c r="J15" s="23"/>
    </row>
    <row r="16" spans="1:17" ht="26.25" customHeight="1">
      <c r="A16" s="163"/>
      <c r="B16" s="24"/>
      <c r="C16" s="25" t="s">
        <v>1154</v>
      </c>
      <c r="D16" s="26"/>
      <c r="E16" s="325"/>
      <c r="F16" s="164" t="s">
        <v>1155</v>
      </c>
      <c r="G16" s="23"/>
      <c r="H16" s="23"/>
      <c r="I16" s="23"/>
      <c r="J16" s="23"/>
    </row>
    <row r="17" spans="1:17" ht="27" customHeight="1">
      <c r="A17" s="163"/>
      <c r="B17" s="24"/>
      <c r="C17" s="25" t="s">
        <v>1156</v>
      </c>
      <c r="D17" s="26"/>
      <c r="E17" s="325"/>
      <c r="F17" s="164" t="s">
        <v>1157</v>
      </c>
      <c r="G17" s="23"/>
      <c r="H17" s="23"/>
      <c r="I17" s="23"/>
      <c r="J17" s="23"/>
    </row>
    <row r="18" spans="1:17" ht="18" customHeight="1">
      <c r="A18" s="21"/>
      <c r="B18" s="24"/>
      <c r="C18" s="21"/>
      <c r="D18" s="188">
        <v>110</v>
      </c>
      <c r="E18" s="189"/>
      <c r="F18" s="331" t="s">
        <v>883</v>
      </c>
      <c r="G18" s="23"/>
      <c r="H18" s="23"/>
      <c r="I18" s="23"/>
      <c r="J18" s="23"/>
    </row>
    <row r="19" spans="1:17">
      <c r="A19" s="21"/>
      <c r="B19" s="24"/>
      <c r="C19" s="21"/>
      <c r="D19" s="22"/>
      <c r="E19" s="327">
        <v>411</v>
      </c>
      <c r="F19" s="22" t="s">
        <v>929</v>
      </c>
      <c r="G19" s="30">
        <v>1235000</v>
      </c>
      <c r="H19" s="23"/>
      <c r="I19" s="23"/>
      <c r="J19" s="23">
        <f t="shared" ref="J19:J28" si="0">SUM(G19:I19)</f>
        <v>1235000</v>
      </c>
    </row>
    <row r="20" spans="1:17">
      <c r="A20" s="21"/>
      <c r="B20" s="24"/>
      <c r="C20" s="21"/>
      <c r="D20" s="22"/>
      <c r="E20" s="327">
        <v>412</v>
      </c>
      <c r="F20" s="22" t="s">
        <v>765</v>
      </c>
      <c r="G20" s="30">
        <v>221000</v>
      </c>
      <c r="H20" s="23"/>
      <c r="I20" s="23"/>
      <c r="J20" s="23">
        <f t="shared" si="0"/>
        <v>221000</v>
      </c>
    </row>
    <row r="21" spans="1:17">
      <c r="A21" s="21"/>
      <c r="B21" s="24"/>
      <c r="C21" s="21"/>
      <c r="D21" s="22"/>
      <c r="E21" s="327">
        <v>413</v>
      </c>
      <c r="F21" s="22" t="s">
        <v>766</v>
      </c>
      <c r="G21" s="30">
        <v>170000</v>
      </c>
      <c r="H21" s="23"/>
      <c r="I21" s="23"/>
      <c r="J21" s="23">
        <f t="shared" si="0"/>
        <v>170000</v>
      </c>
    </row>
    <row r="22" spans="1:17">
      <c r="A22" s="21"/>
      <c r="B22" s="24"/>
      <c r="C22" s="21"/>
      <c r="D22" s="22"/>
      <c r="E22" s="327">
        <v>414</v>
      </c>
      <c r="F22" s="22" t="s">
        <v>779</v>
      </c>
      <c r="G22" s="30">
        <v>0</v>
      </c>
      <c r="H22" s="23"/>
      <c r="I22" s="23"/>
      <c r="J22" s="23">
        <f t="shared" si="0"/>
        <v>0</v>
      </c>
    </row>
    <row r="23" spans="1:17">
      <c r="A23" s="21"/>
      <c r="B23" s="24"/>
      <c r="C23" s="21"/>
      <c r="D23" s="22"/>
      <c r="E23" s="327">
        <v>415</v>
      </c>
      <c r="F23" s="22" t="s">
        <v>767</v>
      </c>
      <c r="G23" s="30">
        <v>10000</v>
      </c>
      <c r="H23" s="23"/>
      <c r="I23" s="23"/>
      <c r="J23" s="23">
        <f t="shared" si="0"/>
        <v>10000</v>
      </c>
    </row>
    <row r="24" spans="1:17" hidden="1">
      <c r="A24" s="21"/>
      <c r="B24" s="24"/>
      <c r="C24" s="21"/>
      <c r="D24" s="22"/>
      <c r="E24" s="332">
        <v>416</v>
      </c>
      <c r="F24" s="333" t="s">
        <v>803</v>
      </c>
      <c r="G24" s="30">
        <v>0</v>
      </c>
      <c r="H24" s="334"/>
      <c r="I24" s="334"/>
      <c r="J24" s="334">
        <f t="shared" si="0"/>
        <v>0</v>
      </c>
    </row>
    <row r="25" spans="1:17" s="379" customFormat="1" hidden="1">
      <c r="A25" s="384"/>
      <c r="B25" s="385"/>
      <c r="C25" s="384"/>
      <c r="D25" s="386"/>
      <c r="E25" s="387">
        <v>417</v>
      </c>
      <c r="F25" s="388" t="s">
        <v>768</v>
      </c>
      <c r="G25" s="383"/>
      <c r="H25" s="389"/>
      <c r="I25" s="389"/>
      <c r="J25" s="389">
        <f t="shared" si="0"/>
        <v>0</v>
      </c>
      <c r="K25" s="19"/>
      <c r="L25" s="19"/>
      <c r="M25" s="19"/>
      <c r="N25" s="19"/>
      <c r="O25" s="19"/>
      <c r="P25" s="19"/>
      <c r="Q25" s="19"/>
    </row>
    <row r="26" spans="1:17">
      <c r="A26" s="21"/>
      <c r="B26" s="24"/>
      <c r="C26" s="21"/>
      <c r="D26" s="22"/>
      <c r="E26" s="327">
        <v>422</v>
      </c>
      <c r="F26" s="22" t="s">
        <v>769</v>
      </c>
      <c r="G26" s="30">
        <v>20000</v>
      </c>
      <c r="H26" s="23"/>
      <c r="I26" s="23"/>
      <c r="J26" s="23">
        <f t="shared" si="0"/>
        <v>20000</v>
      </c>
    </row>
    <row r="27" spans="1:17">
      <c r="A27" s="21"/>
      <c r="B27" s="24"/>
      <c r="C27" s="21"/>
      <c r="D27" s="22"/>
      <c r="E27" s="327">
        <v>423</v>
      </c>
      <c r="F27" s="22" t="s">
        <v>770</v>
      </c>
      <c r="G27" s="30">
        <f>1900000+410000</f>
        <v>2310000</v>
      </c>
      <c r="H27" s="23"/>
      <c r="I27" s="23"/>
      <c r="J27" s="23">
        <f t="shared" si="0"/>
        <v>2310000</v>
      </c>
    </row>
    <row r="28" spans="1:17" hidden="1">
      <c r="A28" s="21"/>
      <c r="B28" s="24"/>
      <c r="C28" s="21"/>
      <c r="D28" s="22"/>
      <c r="E28" s="327">
        <v>424</v>
      </c>
      <c r="F28" s="22" t="s">
        <v>970</v>
      </c>
      <c r="G28" s="30"/>
      <c r="H28" s="23"/>
      <c r="I28" s="23"/>
      <c r="J28" s="23">
        <f t="shared" si="0"/>
        <v>0</v>
      </c>
    </row>
    <row r="29" spans="1:17" ht="13.5" hidden="1" customHeight="1">
      <c r="A29" s="21"/>
      <c r="B29" s="24"/>
      <c r="C29" s="21"/>
      <c r="D29" s="22"/>
      <c r="E29" s="327">
        <v>451</v>
      </c>
      <c r="F29" s="190" t="s">
        <v>886</v>
      </c>
      <c r="G29" s="30">
        <v>0</v>
      </c>
      <c r="H29" s="23"/>
      <c r="I29" s="23"/>
      <c r="J29" s="23">
        <f t="shared" ref="J29:J36" si="1">SUM(G29:I29)</f>
        <v>0</v>
      </c>
    </row>
    <row r="30" spans="1:17" ht="13.5" customHeight="1">
      <c r="A30" s="21"/>
      <c r="B30" s="24"/>
      <c r="C30" s="21"/>
      <c r="D30" s="22"/>
      <c r="E30" s="327">
        <v>426</v>
      </c>
      <c r="F30" s="190" t="s">
        <v>776</v>
      </c>
      <c r="G30" s="30">
        <v>400000</v>
      </c>
      <c r="H30" s="23"/>
      <c r="I30" s="23"/>
      <c r="J30" s="23">
        <f t="shared" si="1"/>
        <v>400000</v>
      </c>
    </row>
    <row r="31" spans="1:17" ht="13.5" customHeight="1">
      <c r="A31" s="21"/>
      <c r="B31" s="24"/>
      <c r="C31" s="21"/>
      <c r="D31" s="22"/>
      <c r="E31" s="327">
        <v>465</v>
      </c>
      <c r="F31" s="335" t="s">
        <v>756</v>
      </c>
      <c r="G31" s="30">
        <v>146000</v>
      </c>
      <c r="H31" s="23"/>
      <c r="I31" s="23"/>
      <c r="J31" s="23">
        <f t="shared" si="1"/>
        <v>146000</v>
      </c>
    </row>
    <row r="32" spans="1:17" ht="13.5" customHeight="1">
      <c r="A32" s="21"/>
      <c r="B32" s="24"/>
      <c r="C32" s="21"/>
      <c r="D32" s="22"/>
      <c r="E32" s="327">
        <v>481</v>
      </c>
      <c r="F32" s="190" t="s">
        <v>1136</v>
      </c>
      <c r="G32" s="30">
        <v>300000</v>
      </c>
      <c r="H32" s="23"/>
      <c r="I32" s="23"/>
      <c r="J32" s="23">
        <f t="shared" si="1"/>
        <v>300000</v>
      </c>
    </row>
    <row r="33" spans="1:10" ht="12.75" customHeight="1">
      <c r="A33" s="21"/>
      <c r="B33" s="24"/>
      <c r="C33" s="21"/>
      <c r="D33" s="22"/>
      <c r="E33" s="327">
        <v>481</v>
      </c>
      <c r="F33" s="190" t="s">
        <v>1006</v>
      </c>
      <c r="G33" s="30">
        <v>60000</v>
      </c>
      <c r="H33" s="23"/>
      <c r="I33" s="23"/>
      <c r="J33" s="23">
        <f t="shared" si="1"/>
        <v>60000</v>
      </c>
    </row>
    <row r="34" spans="1:10" ht="12.75" hidden="1" customHeight="1">
      <c r="A34" s="21"/>
      <c r="B34" s="24"/>
      <c r="C34" s="21"/>
      <c r="D34" s="22"/>
      <c r="E34" s="327">
        <v>481</v>
      </c>
      <c r="F34" s="336" t="s">
        <v>1140</v>
      </c>
      <c r="G34" s="30"/>
      <c r="H34" s="23"/>
      <c r="I34" s="23"/>
      <c r="J34" s="23"/>
    </row>
    <row r="35" spans="1:10" ht="12.75" hidden="1" customHeight="1">
      <c r="A35" s="21"/>
      <c r="B35" s="24"/>
      <c r="C35" s="21"/>
      <c r="D35" s="22"/>
      <c r="E35" s="327"/>
      <c r="F35" s="22" t="s">
        <v>773</v>
      </c>
      <c r="G35" s="23">
        <v>0</v>
      </c>
      <c r="H35" s="23"/>
      <c r="I35" s="23"/>
      <c r="J35" s="23">
        <f t="shared" si="1"/>
        <v>0</v>
      </c>
    </row>
    <row r="36" spans="1:10" ht="12.75" hidden="1" customHeight="1">
      <c r="A36" s="21"/>
      <c r="B36" s="24"/>
      <c r="C36" s="21"/>
      <c r="D36" s="22"/>
      <c r="E36" s="327"/>
      <c r="F36" s="22" t="s">
        <v>774</v>
      </c>
      <c r="G36" s="23">
        <v>0</v>
      </c>
      <c r="H36" s="23"/>
      <c r="I36" s="23"/>
      <c r="J36" s="23">
        <f t="shared" si="1"/>
        <v>0</v>
      </c>
    </row>
    <row r="37" spans="1:10" ht="11.25" customHeight="1">
      <c r="A37" s="21"/>
      <c r="B37" s="24"/>
      <c r="C37" s="21"/>
      <c r="D37" s="22"/>
      <c r="E37" s="193"/>
      <c r="F37" s="191"/>
      <c r="G37" s="192"/>
      <c r="H37" s="192"/>
      <c r="I37" s="192"/>
      <c r="J37" s="192"/>
    </row>
    <row r="38" spans="1:10" ht="13.5" customHeight="1">
      <c r="A38" s="21"/>
      <c r="B38" s="24"/>
      <c r="C38" s="21"/>
      <c r="D38" s="22"/>
      <c r="E38" s="327"/>
      <c r="F38" s="26" t="s">
        <v>1036</v>
      </c>
      <c r="G38" s="23"/>
      <c r="H38" s="23"/>
      <c r="I38" s="23"/>
      <c r="J38" s="23"/>
    </row>
    <row r="39" spans="1:10">
      <c r="A39" s="21"/>
      <c r="B39" s="24"/>
      <c r="C39" s="21"/>
      <c r="D39" s="22"/>
      <c r="E39" s="165" t="s">
        <v>1040</v>
      </c>
      <c r="F39" s="166" t="s">
        <v>1037</v>
      </c>
      <c r="G39" s="30">
        <f>SUM(G19:G34)</f>
        <v>4872000</v>
      </c>
      <c r="H39" s="23"/>
      <c r="I39" s="23"/>
      <c r="J39" s="30"/>
    </row>
    <row r="40" spans="1:10">
      <c r="A40" s="21"/>
      <c r="B40" s="24"/>
      <c r="C40" s="21"/>
      <c r="D40" s="22"/>
      <c r="E40" s="165">
        <v>13</v>
      </c>
      <c r="F40" s="166" t="s">
        <v>1038</v>
      </c>
      <c r="G40" s="30"/>
      <c r="H40" s="23"/>
      <c r="I40" s="23">
        <v>0</v>
      </c>
      <c r="J40" s="30"/>
    </row>
    <row r="41" spans="1:10">
      <c r="A41" s="21"/>
      <c r="B41" s="24"/>
      <c r="C41" s="21"/>
      <c r="D41" s="22"/>
      <c r="E41" s="327"/>
      <c r="F41" s="167" t="s">
        <v>1039</v>
      </c>
      <c r="G41" s="195">
        <f>G39+G40</f>
        <v>4872000</v>
      </c>
      <c r="H41" s="195"/>
      <c r="I41" s="195">
        <f>I39+I40</f>
        <v>0</v>
      </c>
      <c r="J41" s="195">
        <f>SUM(G41:I41)</f>
        <v>4872000</v>
      </c>
    </row>
    <row r="42" spans="1:10" hidden="1">
      <c r="A42" s="21"/>
      <c r="B42" s="24"/>
      <c r="C42" s="21"/>
      <c r="D42" s="22"/>
      <c r="E42" s="327"/>
      <c r="F42" s="26"/>
      <c r="G42" s="30"/>
      <c r="H42" s="30"/>
      <c r="I42" s="30"/>
      <c r="J42" s="30"/>
    </row>
    <row r="43" spans="1:10" ht="27" hidden="1" customHeight="1">
      <c r="A43" s="21"/>
      <c r="B43" s="24"/>
      <c r="C43" s="21"/>
      <c r="D43" s="188">
        <v>160</v>
      </c>
      <c r="E43" s="189"/>
      <c r="F43" s="337" t="s">
        <v>1141</v>
      </c>
      <c r="G43" s="30"/>
      <c r="H43" s="30"/>
      <c r="I43" s="30"/>
      <c r="J43" s="30"/>
    </row>
    <row r="44" spans="1:10" hidden="1">
      <c r="A44" s="21"/>
      <c r="B44" s="24"/>
      <c r="C44" s="21"/>
      <c r="D44" s="22"/>
      <c r="E44" s="327">
        <v>416</v>
      </c>
      <c r="F44" s="166" t="s">
        <v>1142</v>
      </c>
      <c r="G44" s="30"/>
      <c r="H44" s="30"/>
      <c r="I44" s="30"/>
      <c r="J44" s="30">
        <f>I44+H44+G44</f>
        <v>0</v>
      </c>
    </row>
    <row r="45" spans="1:10" hidden="1">
      <c r="A45" s="21"/>
      <c r="B45" s="24"/>
      <c r="C45" s="21"/>
      <c r="D45" s="22"/>
      <c r="E45" s="327">
        <v>426</v>
      </c>
      <c r="F45" s="166" t="s">
        <v>1143</v>
      </c>
      <c r="G45" s="30"/>
      <c r="H45" s="30"/>
      <c r="I45" s="30"/>
      <c r="J45" s="30">
        <f>I45+H45+G45</f>
        <v>0</v>
      </c>
    </row>
    <row r="46" spans="1:10" hidden="1">
      <c r="A46" s="21"/>
      <c r="B46" s="24"/>
      <c r="C46" s="21"/>
      <c r="D46" s="22"/>
      <c r="E46" s="327"/>
      <c r="F46" s="166"/>
      <c r="G46" s="30"/>
      <c r="H46" s="30"/>
      <c r="I46" s="30"/>
      <c r="J46" s="30"/>
    </row>
    <row r="47" spans="1:10" hidden="1">
      <c r="A47" s="21"/>
      <c r="B47" s="24"/>
      <c r="C47" s="21"/>
      <c r="D47" s="22"/>
      <c r="E47" s="327"/>
      <c r="F47" s="26" t="s">
        <v>105</v>
      </c>
      <c r="G47" s="30"/>
      <c r="H47" s="30"/>
      <c r="I47" s="30"/>
      <c r="J47" s="30"/>
    </row>
    <row r="48" spans="1:10" hidden="1">
      <c r="A48" s="21"/>
      <c r="B48" s="24"/>
      <c r="C48" s="21"/>
      <c r="D48" s="22"/>
      <c r="E48" s="165" t="s">
        <v>1040</v>
      </c>
      <c r="F48" s="166" t="s">
        <v>1037</v>
      </c>
      <c r="G48" s="30">
        <f>G45+G44</f>
        <v>0</v>
      </c>
      <c r="H48" s="30"/>
      <c r="I48" s="30"/>
      <c r="J48" s="30">
        <f>G48</f>
        <v>0</v>
      </c>
    </row>
    <row r="49" spans="1:10" hidden="1">
      <c r="A49" s="21"/>
      <c r="B49" s="24"/>
      <c r="C49" s="21"/>
      <c r="D49" s="22"/>
      <c r="E49" s="327"/>
      <c r="F49" s="167" t="s">
        <v>106</v>
      </c>
      <c r="G49" s="195"/>
      <c r="H49" s="195"/>
      <c r="I49" s="195"/>
      <c r="J49" s="195"/>
    </row>
    <row r="50" spans="1:10">
      <c r="A50" s="21"/>
      <c r="B50" s="24"/>
      <c r="C50" s="21"/>
      <c r="D50" s="22"/>
      <c r="E50" s="327"/>
      <c r="F50" s="26"/>
      <c r="G50" s="30"/>
      <c r="H50" s="30"/>
      <c r="I50" s="30"/>
      <c r="J50" s="30"/>
    </row>
    <row r="51" spans="1:10" ht="10.5" hidden="1" customHeight="1">
      <c r="A51" s="21"/>
      <c r="B51" s="24"/>
      <c r="C51" s="21"/>
      <c r="D51" s="22"/>
      <c r="E51" s="327"/>
      <c r="F51" s="26"/>
      <c r="G51" s="30"/>
      <c r="H51" s="30"/>
      <c r="I51" s="30"/>
      <c r="J51" s="30"/>
    </row>
    <row r="52" spans="1:10">
      <c r="A52" s="21"/>
      <c r="B52" s="24"/>
      <c r="C52" s="21"/>
      <c r="D52" s="22"/>
      <c r="E52" s="327"/>
      <c r="F52" s="26" t="s">
        <v>1261</v>
      </c>
      <c r="G52" s="30"/>
      <c r="H52" s="30"/>
      <c r="I52" s="30"/>
      <c r="J52" s="30"/>
    </row>
    <row r="53" spans="1:10">
      <c r="A53" s="21"/>
      <c r="B53" s="24"/>
      <c r="C53" s="21"/>
      <c r="D53" s="22"/>
      <c r="E53" s="165" t="s">
        <v>1040</v>
      </c>
      <c r="F53" s="166" t="s">
        <v>1037</v>
      </c>
      <c r="G53" s="30">
        <f>G39+G48</f>
        <v>4872000</v>
      </c>
      <c r="H53" s="30"/>
      <c r="I53" s="30"/>
      <c r="J53" s="30"/>
    </row>
    <row r="54" spans="1:10">
      <c r="A54" s="21"/>
      <c r="B54" s="24"/>
      <c r="C54" s="21"/>
      <c r="D54" s="22"/>
      <c r="E54" s="165">
        <v>13</v>
      </c>
      <c r="F54" s="166" t="s">
        <v>1038</v>
      </c>
      <c r="G54" s="30"/>
      <c r="H54" s="30"/>
      <c r="I54" s="30"/>
      <c r="J54" s="30"/>
    </row>
    <row r="55" spans="1:10">
      <c r="A55" s="21"/>
      <c r="B55" s="24"/>
      <c r="C55" s="21"/>
      <c r="D55" s="22"/>
      <c r="E55" s="327"/>
      <c r="F55" s="167" t="s">
        <v>1262</v>
      </c>
      <c r="G55" s="196">
        <f>G53+G54</f>
        <v>4872000</v>
      </c>
      <c r="H55" s="196">
        <f>H41</f>
        <v>0</v>
      </c>
      <c r="I55" s="196">
        <f>I41</f>
        <v>0</v>
      </c>
      <c r="J55" s="196">
        <f>SUM(G55:I55)</f>
        <v>4872000</v>
      </c>
    </row>
    <row r="56" spans="1:10" ht="8.25" customHeight="1">
      <c r="A56" s="21"/>
      <c r="B56" s="24"/>
      <c r="C56" s="21"/>
      <c r="D56" s="22"/>
      <c r="E56" s="327"/>
      <c r="F56" s="26"/>
      <c r="G56" s="30"/>
      <c r="H56" s="30"/>
      <c r="I56" s="30"/>
      <c r="J56" s="30"/>
    </row>
    <row r="57" spans="1:10">
      <c r="A57" s="21"/>
      <c r="B57" s="24"/>
      <c r="C57" s="21"/>
      <c r="D57" s="22"/>
      <c r="E57" s="327"/>
      <c r="F57" s="26" t="s">
        <v>1282</v>
      </c>
      <c r="G57" s="30"/>
      <c r="H57" s="30"/>
      <c r="I57" s="30"/>
      <c r="J57" s="30"/>
    </row>
    <row r="58" spans="1:10">
      <c r="A58" s="21"/>
      <c r="B58" s="24"/>
      <c r="C58" s="21"/>
      <c r="D58" s="22"/>
      <c r="E58" s="165" t="s">
        <v>1040</v>
      </c>
      <c r="F58" s="166" t="s">
        <v>1037</v>
      </c>
      <c r="G58" s="30">
        <f>G53</f>
        <v>4872000</v>
      </c>
      <c r="H58" s="30"/>
      <c r="I58" s="30"/>
      <c r="J58" s="30"/>
    </row>
    <row r="59" spans="1:10">
      <c r="A59" s="21"/>
      <c r="B59" s="24"/>
      <c r="C59" s="21"/>
      <c r="D59" s="22"/>
      <c r="E59" s="165">
        <v>13</v>
      </c>
      <c r="F59" s="166" t="s">
        <v>1038</v>
      </c>
      <c r="G59" s="30"/>
      <c r="H59" s="30"/>
      <c r="I59" s="30">
        <v>0</v>
      </c>
      <c r="J59" s="30"/>
    </row>
    <row r="60" spans="1:10">
      <c r="A60" s="21"/>
      <c r="B60" s="24"/>
      <c r="C60" s="21"/>
      <c r="D60" s="22"/>
      <c r="E60" s="327"/>
      <c r="F60" s="167" t="s">
        <v>1283</v>
      </c>
      <c r="G60" s="197">
        <f>G55</f>
        <v>4872000</v>
      </c>
      <c r="H60" s="197">
        <f>H55</f>
        <v>0</v>
      </c>
      <c r="I60" s="197">
        <f>I55</f>
        <v>0</v>
      </c>
      <c r="J60" s="197">
        <f>J55</f>
        <v>4872000</v>
      </c>
    </row>
    <row r="61" spans="1:10">
      <c r="A61" s="21"/>
      <c r="B61" s="24"/>
      <c r="C61" s="21"/>
      <c r="D61" s="22"/>
      <c r="E61" s="327"/>
      <c r="F61" s="26"/>
      <c r="G61" s="30"/>
      <c r="H61" s="30"/>
      <c r="I61" s="30"/>
      <c r="J61" s="30"/>
    </row>
    <row r="62" spans="1:10" hidden="1">
      <c r="A62" s="21"/>
      <c r="B62" s="24"/>
      <c r="C62" s="31" t="s">
        <v>1044</v>
      </c>
      <c r="D62" s="22"/>
      <c r="E62" s="327"/>
      <c r="F62" s="26" t="s">
        <v>1046</v>
      </c>
      <c r="G62" s="30"/>
      <c r="H62" s="30"/>
      <c r="I62" s="30"/>
      <c r="J62" s="30"/>
    </row>
    <row r="63" spans="1:10" hidden="1">
      <c r="A63" s="21"/>
      <c r="B63" s="24"/>
      <c r="C63" s="31" t="s">
        <v>1045</v>
      </c>
      <c r="D63" s="22"/>
      <c r="E63" s="327"/>
      <c r="F63" s="26" t="s">
        <v>801</v>
      </c>
      <c r="G63" s="30"/>
      <c r="H63" s="30"/>
      <c r="I63" s="30"/>
      <c r="J63" s="30"/>
    </row>
    <row r="64" spans="1:10" hidden="1">
      <c r="A64" s="21"/>
      <c r="B64" s="24"/>
      <c r="C64" s="21"/>
      <c r="D64" s="188">
        <v>630</v>
      </c>
      <c r="E64" s="189"/>
      <c r="F64" s="188" t="s">
        <v>801</v>
      </c>
      <c r="G64" s="23"/>
      <c r="H64" s="23"/>
      <c r="I64" s="23"/>
      <c r="J64" s="23"/>
    </row>
    <row r="65" spans="1:10" hidden="1">
      <c r="A65" s="21"/>
      <c r="B65" s="24"/>
      <c r="C65" s="21"/>
      <c r="D65" s="22"/>
      <c r="E65" s="327">
        <v>451</v>
      </c>
      <c r="F65" s="338" t="s">
        <v>886</v>
      </c>
      <c r="G65" s="192">
        <v>0</v>
      </c>
      <c r="H65" s="192"/>
      <c r="I65" s="192">
        <v>0</v>
      </c>
      <c r="J65" s="192">
        <f>SUM(G65+H65+I65)</f>
        <v>0</v>
      </c>
    </row>
    <row r="66" spans="1:10" ht="16.149999999999999" hidden="1" customHeight="1">
      <c r="A66" s="21"/>
      <c r="B66" s="24"/>
      <c r="C66" s="21"/>
      <c r="D66" s="22"/>
      <c r="E66" s="327"/>
      <c r="F66" s="26" t="s">
        <v>1048</v>
      </c>
      <c r="G66" s="23"/>
      <c r="H66" s="23"/>
      <c r="I66" s="23"/>
      <c r="J66" s="23"/>
    </row>
    <row r="67" spans="1:10" ht="12.75" hidden="1" customHeight="1">
      <c r="A67" s="21"/>
      <c r="B67" s="24"/>
      <c r="C67" s="21"/>
      <c r="D67" s="22"/>
      <c r="E67" s="198" t="s">
        <v>1040</v>
      </c>
      <c r="F67" s="28" t="s">
        <v>1037</v>
      </c>
      <c r="G67" s="23">
        <f>G65</f>
        <v>0</v>
      </c>
      <c r="H67" s="23"/>
      <c r="I67" s="23">
        <v>0</v>
      </c>
      <c r="J67" s="23"/>
    </row>
    <row r="68" spans="1:10" ht="12.75" hidden="1" customHeight="1">
      <c r="A68" s="21"/>
      <c r="B68" s="24"/>
      <c r="C68" s="21"/>
      <c r="D68" s="22"/>
      <c r="E68" s="327"/>
      <c r="F68" s="167" t="s">
        <v>1049</v>
      </c>
      <c r="G68" s="199">
        <f>G67</f>
        <v>0</v>
      </c>
      <c r="H68" s="194"/>
      <c r="I68" s="194">
        <v>0</v>
      </c>
      <c r="J68" s="194">
        <f>SUM(G68:I68)</f>
        <v>0</v>
      </c>
    </row>
    <row r="69" spans="1:10" ht="12.6" hidden="1" customHeight="1">
      <c r="A69" s="21"/>
      <c r="B69" s="24"/>
      <c r="C69" s="21"/>
      <c r="D69" s="22"/>
      <c r="E69" s="327"/>
      <c r="F69" s="26"/>
      <c r="G69" s="23"/>
      <c r="H69" s="23"/>
      <c r="I69" s="23"/>
      <c r="J69" s="23"/>
    </row>
    <row r="70" spans="1:10" ht="12.6" hidden="1" customHeight="1">
      <c r="A70" s="21"/>
      <c r="B70" s="24"/>
      <c r="C70" s="21"/>
      <c r="D70" s="22"/>
      <c r="E70" s="327"/>
      <c r="F70" s="26" t="s">
        <v>1050</v>
      </c>
      <c r="G70" s="30"/>
      <c r="H70" s="30"/>
      <c r="I70" s="30"/>
      <c r="J70" s="30"/>
    </row>
    <row r="71" spans="1:10" ht="12.6" hidden="1" customHeight="1">
      <c r="A71" s="21"/>
      <c r="B71" s="24"/>
      <c r="C71" s="21"/>
      <c r="D71" s="22"/>
      <c r="E71" s="165" t="s">
        <v>1040</v>
      </c>
      <c r="F71" s="166" t="s">
        <v>1037</v>
      </c>
      <c r="G71" s="30">
        <f>G67</f>
        <v>0</v>
      </c>
      <c r="H71" s="30"/>
      <c r="I71" s="30"/>
      <c r="J71" s="30"/>
    </row>
    <row r="72" spans="1:10" ht="12.6" hidden="1" customHeight="1">
      <c r="A72" s="21"/>
      <c r="B72" s="24"/>
      <c r="C72" s="21"/>
      <c r="D72" s="22"/>
      <c r="E72" s="165">
        <v>13</v>
      </c>
      <c r="F72" s="166" t="s">
        <v>1038</v>
      </c>
      <c r="G72" s="30"/>
      <c r="H72" s="30"/>
      <c r="I72" s="30">
        <f>I67</f>
        <v>0</v>
      </c>
      <c r="J72" s="30"/>
    </row>
    <row r="73" spans="1:10" ht="12.6" hidden="1" customHeight="1">
      <c r="A73" s="21"/>
      <c r="B73" s="24"/>
      <c r="C73" s="21"/>
      <c r="D73" s="22"/>
      <c r="E73" s="327"/>
      <c r="F73" s="167" t="s">
        <v>1051</v>
      </c>
      <c r="G73" s="197">
        <f>G68</f>
        <v>0</v>
      </c>
      <c r="H73" s="197">
        <f>H68</f>
        <v>0</v>
      </c>
      <c r="I73" s="197">
        <f>I68</f>
        <v>0</v>
      </c>
      <c r="J73" s="197">
        <f>SUM(G73:I73)</f>
        <v>0</v>
      </c>
    </row>
    <row r="74" spans="1:10" ht="12.6" hidden="1" customHeight="1">
      <c r="A74" s="21"/>
      <c r="B74" s="24"/>
      <c r="C74" s="21"/>
      <c r="D74" s="22"/>
      <c r="E74" s="327"/>
      <c r="F74" s="26"/>
      <c r="G74" s="30"/>
      <c r="H74" s="30"/>
      <c r="I74" s="30"/>
      <c r="J74" s="30"/>
    </row>
    <row r="75" spans="1:10" ht="12.6" hidden="1" customHeight="1">
      <c r="A75" s="21"/>
      <c r="B75" s="24"/>
      <c r="C75" s="21"/>
      <c r="D75" s="22"/>
      <c r="E75" s="327"/>
      <c r="F75" s="26" t="s">
        <v>1052</v>
      </c>
      <c r="G75" s="30"/>
      <c r="H75" s="30"/>
      <c r="I75" s="30"/>
      <c r="J75" s="30"/>
    </row>
    <row r="76" spans="1:10" ht="12.6" hidden="1" customHeight="1">
      <c r="A76" s="21"/>
      <c r="B76" s="24"/>
      <c r="C76" s="21"/>
      <c r="D76" s="22"/>
      <c r="E76" s="165" t="s">
        <v>1040</v>
      </c>
      <c r="F76" s="166" t="s">
        <v>1037</v>
      </c>
      <c r="G76" s="30">
        <f>G71</f>
        <v>0</v>
      </c>
      <c r="H76" s="30"/>
      <c r="I76" s="30"/>
      <c r="J76" s="30"/>
    </row>
    <row r="77" spans="1:10" ht="12.6" hidden="1" customHeight="1">
      <c r="A77" s="21"/>
      <c r="B77" s="24"/>
      <c r="C77" s="21"/>
      <c r="D77" s="22"/>
      <c r="E77" s="165">
        <v>13</v>
      </c>
      <c r="F77" s="166" t="s">
        <v>1038</v>
      </c>
      <c r="G77" s="30"/>
      <c r="H77" s="30"/>
      <c r="I77" s="30">
        <v>0</v>
      </c>
      <c r="J77" s="30"/>
    </row>
    <row r="78" spans="1:10" ht="12.6" hidden="1" customHeight="1">
      <c r="A78" s="21"/>
      <c r="B78" s="24"/>
      <c r="C78" s="21"/>
      <c r="D78" s="22"/>
      <c r="E78" s="327"/>
      <c r="F78" s="167" t="s">
        <v>1053</v>
      </c>
      <c r="G78" s="197">
        <f>G73</f>
        <v>0</v>
      </c>
      <c r="H78" s="197">
        <f>H73</f>
        <v>0</v>
      </c>
      <c r="I78" s="197">
        <f>I73</f>
        <v>0</v>
      </c>
      <c r="J78" s="197">
        <f>J73</f>
        <v>0</v>
      </c>
    </row>
    <row r="79" spans="1:10" ht="12.6" hidden="1" customHeight="1">
      <c r="A79" s="21"/>
      <c r="B79" s="24"/>
      <c r="C79" s="21"/>
      <c r="D79" s="22"/>
      <c r="E79" s="327"/>
      <c r="F79" s="26"/>
      <c r="G79" s="30"/>
      <c r="H79" s="30"/>
      <c r="I79" s="30"/>
      <c r="J79" s="30"/>
    </row>
    <row r="80" spans="1:10" ht="12.6" customHeight="1">
      <c r="A80" s="21"/>
      <c r="B80" s="24"/>
      <c r="C80" s="21"/>
      <c r="D80" s="22"/>
      <c r="E80" s="327"/>
      <c r="F80" s="26" t="s">
        <v>1059</v>
      </c>
      <c r="G80" s="30"/>
      <c r="H80" s="30"/>
      <c r="I80" s="30"/>
      <c r="J80" s="30"/>
    </row>
    <row r="81" spans="1:10" ht="12.6" customHeight="1">
      <c r="A81" s="21"/>
      <c r="B81" s="24"/>
      <c r="C81" s="21"/>
      <c r="D81" s="22"/>
      <c r="E81" s="198" t="s">
        <v>1040</v>
      </c>
      <c r="F81" s="28" t="s">
        <v>1037</v>
      </c>
      <c r="G81" s="30">
        <f>G58</f>
        <v>4872000</v>
      </c>
      <c r="H81" s="30"/>
      <c r="I81" s="30"/>
      <c r="J81" s="30"/>
    </row>
    <row r="82" spans="1:10" ht="12.6" customHeight="1">
      <c r="A82" s="21"/>
      <c r="B82" s="24"/>
      <c r="C82" s="21"/>
      <c r="D82" s="22"/>
      <c r="E82" s="327"/>
      <c r="F82" s="167" t="s">
        <v>1060</v>
      </c>
      <c r="G82" s="197">
        <f>G60+G78</f>
        <v>4872000</v>
      </c>
      <c r="H82" s="197">
        <f>H60+H78</f>
        <v>0</v>
      </c>
      <c r="I82" s="197">
        <f>I60+I78</f>
        <v>0</v>
      </c>
      <c r="J82" s="197">
        <f>SUM(G82:I82)</f>
        <v>4872000</v>
      </c>
    </row>
    <row r="83" spans="1:10" ht="12.6" customHeight="1">
      <c r="A83" s="21"/>
      <c r="B83" s="24"/>
      <c r="C83" s="21"/>
      <c r="D83" s="22"/>
      <c r="E83" s="327"/>
      <c r="F83" s="26"/>
      <c r="G83" s="30"/>
      <c r="H83" s="30"/>
      <c r="I83" s="30"/>
      <c r="J83" s="30"/>
    </row>
    <row r="84" spans="1:10" ht="12.6" customHeight="1">
      <c r="A84" s="163" t="s">
        <v>764</v>
      </c>
      <c r="B84" s="20"/>
      <c r="C84" s="21"/>
      <c r="D84" s="22"/>
      <c r="E84" s="327"/>
      <c r="F84" s="187" t="s">
        <v>1054</v>
      </c>
      <c r="G84" s="23"/>
      <c r="H84" s="23"/>
      <c r="I84" s="23"/>
      <c r="J84" s="23"/>
    </row>
    <row r="85" spans="1:10" ht="26.25" customHeight="1">
      <c r="A85" s="163"/>
      <c r="B85" s="24"/>
      <c r="C85" s="25" t="s">
        <v>1154</v>
      </c>
      <c r="D85" s="26"/>
      <c r="E85" s="325"/>
      <c r="F85" s="164" t="s">
        <v>1155</v>
      </c>
      <c r="G85" s="23"/>
      <c r="H85" s="23"/>
      <c r="I85" s="23"/>
      <c r="J85" s="23"/>
    </row>
    <row r="86" spans="1:10" ht="20.25" customHeight="1">
      <c r="A86" s="163"/>
      <c r="B86" s="24"/>
      <c r="C86" s="25" t="s">
        <v>1158</v>
      </c>
      <c r="D86" s="26"/>
      <c r="E86" s="325"/>
      <c r="F86" s="164" t="s">
        <v>1159</v>
      </c>
      <c r="G86" s="23"/>
      <c r="H86" s="23"/>
      <c r="I86" s="23"/>
      <c r="J86" s="23"/>
    </row>
    <row r="87" spans="1:10" ht="12.6" customHeight="1">
      <c r="A87" s="21"/>
      <c r="B87" s="24"/>
      <c r="C87" s="21"/>
      <c r="D87" s="188">
        <v>111</v>
      </c>
      <c r="E87" s="189"/>
      <c r="F87" s="331" t="s">
        <v>883</v>
      </c>
      <c r="G87" s="23"/>
      <c r="H87" s="23"/>
      <c r="I87" s="23"/>
      <c r="J87" s="23"/>
    </row>
    <row r="88" spans="1:10" ht="12.6" customHeight="1">
      <c r="A88" s="21"/>
      <c r="B88" s="24"/>
      <c r="C88" s="21"/>
      <c r="D88" s="22"/>
      <c r="E88" s="327">
        <v>411</v>
      </c>
      <c r="F88" s="22" t="s">
        <v>929</v>
      </c>
      <c r="G88" s="30">
        <v>2993000</v>
      </c>
      <c r="H88" s="23"/>
      <c r="I88" s="23"/>
      <c r="J88" s="23">
        <f t="shared" ref="J88:J97" si="2">SUM(G88:I88)</f>
        <v>2993000</v>
      </c>
    </row>
    <row r="89" spans="1:10" ht="12.6" customHeight="1">
      <c r="A89" s="21"/>
      <c r="B89" s="24"/>
      <c r="C89" s="21"/>
      <c r="D89" s="22"/>
      <c r="E89" s="327">
        <v>412</v>
      </c>
      <c r="F89" s="22" t="s">
        <v>765</v>
      </c>
      <c r="G89" s="30">
        <v>536000</v>
      </c>
      <c r="H89" s="23"/>
      <c r="I89" s="23"/>
      <c r="J89" s="23">
        <f t="shared" si="2"/>
        <v>536000</v>
      </c>
    </row>
    <row r="90" spans="1:10" ht="12.6" customHeight="1">
      <c r="A90" s="21"/>
      <c r="B90" s="24"/>
      <c r="C90" s="21"/>
      <c r="D90" s="22"/>
      <c r="E90" s="327">
        <v>413</v>
      </c>
      <c r="F90" s="22" t="s">
        <v>766</v>
      </c>
      <c r="G90" s="23">
        <v>10000</v>
      </c>
      <c r="H90" s="23"/>
      <c r="I90" s="23"/>
      <c r="J90" s="23">
        <f t="shared" si="2"/>
        <v>10000</v>
      </c>
    </row>
    <row r="91" spans="1:10" ht="12.6" hidden="1" customHeight="1">
      <c r="A91" s="21"/>
      <c r="B91" s="24"/>
      <c r="C91" s="21"/>
      <c r="D91" s="22"/>
      <c r="E91" s="327">
        <v>414</v>
      </c>
      <c r="F91" s="22" t="s">
        <v>779</v>
      </c>
      <c r="G91" s="23">
        <v>0</v>
      </c>
      <c r="H91" s="23"/>
      <c r="I91" s="23"/>
      <c r="J91" s="23">
        <f t="shared" si="2"/>
        <v>0</v>
      </c>
    </row>
    <row r="92" spans="1:10" ht="12.6" customHeight="1">
      <c r="A92" s="21"/>
      <c r="B92" s="24"/>
      <c r="C92" s="21"/>
      <c r="D92" s="22"/>
      <c r="E92" s="327">
        <v>415</v>
      </c>
      <c r="F92" s="22" t="s">
        <v>767</v>
      </c>
      <c r="G92" s="23">
        <v>10000</v>
      </c>
      <c r="H92" s="23"/>
      <c r="I92" s="23"/>
      <c r="J92" s="23">
        <f t="shared" si="2"/>
        <v>10000</v>
      </c>
    </row>
    <row r="93" spans="1:10" ht="12.6" customHeight="1">
      <c r="A93" s="21"/>
      <c r="B93" s="24"/>
      <c r="C93" s="21"/>
      <c r="D93" s="22"/>
      <c r="E93" s="327">
        <v>416</v>
      </c>
      <c r="F93" s="22" t="s">
        <v>803</v>
      </c>
      <c r="G93" s="23">
        <v>450000</v>
      </c>
      <c r="H93" s="23"/>
      <c r="I93" s="23"/>
      <c r="J93" s="23">
        <f t="shared" si="2"/>
        <v>450000</v>
      </c>
    </row>
    <row r="94" spans="1:10" ht="12.6" hidden="1" customHeight="1">
      <c r="A94" s="21"/>
      <c r="B94" s="24"/>
      <c r="C94" s="21"/>
      <c r="D94" s="22"/>
      <c r="E94" s="27">
        <v>417</v>
      </c>
      <c r="F94" s="28" t="s">
        <v>768</v>
      </c>
      <c r="G94" s="29">
        <v>0</v>
      </c>
      <c r="H94" s="29"/>
      <c r="I94" s="29"/>
      <c r="J94" s="29">
        <f t="shared" si="2"/>
        <v>0</v>
      </c>
    </row>
    <row r="95" spans="1:10" ht="12.6" customHeight="1">
      <c r="A95" s="21"/>
      <c r="B95" s="24"/>
      <c r="C95" s="21"/>
      <c r="D95" s="22"/>
      <c r="E95" s="327">
        <v>422</v>
      </c>
      <c r="F95" s="22" t="s">
        <v>769</v>
      </c>
      <c r="G95" s="23">
        <v>160000</v>
      </c>
      <c r="H95" s="23"/>
      <c r="I95" s="23"/>
      <c r="J95" s="23">
        <f t="shared" si="2"/>
        <v>160000</v>
      </c>
    </row>
    <row r="96" spans="1:10" ht="12.6" customHeight="1">
      <c r="A96" s="21"/>
      <c r="B96" s="24"/>
      <c r="C96" s="21"/>
      <c r="D96" s="22"/>
      <c r="E96" s="327">
        <v>423</v>
      </c>
      <c r="F96" s="22" t="s">
        <v>770</v>
      </c>
      <c r="G96" s="23">
        <v>400000</v>
      </c>
      <c r="H96" s="23"/>
      <c r="I96" s="23"/>
      <c r="J96" s="23">
        <f t="shared" si="2"/>
        <v>400000</v>
      </c>
    </row>
    <row r="97" spans="1:10" ht="12.6" hidden="1" customHeight="1">
      <c r="A97" s="21"/>
      <c r="B97" s="24"/>
      <c r="C97" s="21"/>
      <c r="D97" s="22"/>
      <c r="E97" s="327">
        <v>424</v>
      </c>
      <c r="F97" s="22" t="s">
        <v>970</v>
      </c>
      <c r="G97" s="23"/>
      <c r="H97" s="23"/>
      <c r="I97" s="23"/>
      <c r="J97" s="23">
        <f t="shared" si="2"/>
        <v>0</v>
      </c>
    </row>
    <row r="98" spans="1:10" ht="12.6" hidden="1" customHeight="1">
      <c r="A98" s="21"/>
      <c r="B98" s="24"/>
      <c r="C98" s="21"/>
      <c r="D98" s="22"/>
      <c r="E98" s="380">
        <v>464</v>
      </c>
      <c r="F98" s="381" t="s">
        <v>1137</v>
      </c>
      <c r="G98" s="382"/>
      <c r="H98" s="382"/>
      <c r="I98" s="382"/>
      <c r="J98" s="382">
        <f>SUM(G98:I98)</f>
        <v>0</v>
      </c>
    </row>
    <row r="99" spans="1:10" ht="12.6" customHeight="1">
      <c r="A99" s="21"/>
      <c r="B99" s="24"/>
      <c r="C99" s="21"/>
      <c r="D99" s="22"/>
      <c r="E99" s="327">
        <v>465</v>
      </c>
      <c r="F99" s="335" t="s">
        <v>756</v>
      </c>
      <c r="G99" s="23">
        <v>353000</v>
      </c>
      <c r="H99" s="23"/>
      <c r="I99" s="23"/>
      <c r="J99" s="23">
        <f>SUM(G99:I99)</f>
        <v>353000</v>
      </c>
    </row>
    <row r="100" spans="1:10" ht="12.6" hidden="1" customHeight="1">
      <c r="A100" s="21"/>
      <c r="B100" s="24"/>
      <c r="C100" s="21"/>
      <c r="D100" s="22"/>
      <c r="E100" s="327">
        <v>481</v>
      </c>
      <c r="F100" s="339" t="s">
        <v>974</v>
      </c>
      <c r="G100" s="23"/>
      <c r="H100" s="23"/>
      <c r="I100" s="23"/>
      <c r="J100" s="23">
        <f>SUM(G100:I100)</f>
        <v>0</v>
      </c>
    </row>
    <row r="101" spans="1:10" ht="12.6" hidden="1" customHeight="1">
      <c r="A101" s="21"/>
      <c r="B101" s="24"/>
      <c r="C101" s="21"/>
      <c r="D101" s="22"/>
      <c r="E101" s="327">
        <v>481</v>
      </c>
      <c r="F101" s="190" t="s">
        <v>1006</v>
      </c>
      <c r="G101" s="23"/>
      <c r="H101" s="23"/>
      <c r="I101" s="23"/>
      <c r="J101" s="23">
        <f>SUM(G101:I101)</f>
        <v>0</v>
      </c>
    </row>
    <row r="102" spans="1:10" ht="12.6" hidden="1" customHeight="1">
      <c r="A102" s="21"/>
      <c r="B102" s="24"/>
      <c r="C102" s="21"/>
      <c r="D102" s="22"/>
      <c r="E102" s="327">
        <v>499</v>
      </c>
      <c r="F102" s="22" t="s">
        <v>772</v>
      </c>
      <c r="G102" s="23"/>
      <c r="H102" s="23"/>
      <c r="I102" s="23"/>
      <c r="J102" s="23"/>
    </row>
    <row r="103" spans="1:10" ht="12.6" hidden="1" customHeight="1">
      <c r="A103" s="21"/>
      <c r="B103" s="24"/>
      <c r="C103" s="21"/>
      <c r="D103" s="22"/>
      <c r="E103" s="327"/>
      <c r="F103" s="22" t="s">
        <v>773</v>
      </c>
      <c r="G103" s="23"/>
      <c r="H103" s="23"/>
      <c r="I103" s="23"/>
      <c r="J103" s="23">
        <f>SUM(G103:I103)</f>
        <v>0</v>
      </c>
    </row>
    <row r="104" spans="1:10" ht="12.6" hidden="1" customHeight="1">
      <c r="A104" s="21"/>
      <c r="B104" s="24"/>
      <c r="C104" s="21"/>
      <c r="D104" s="22"/>
      <c r="E104" s="327"/>
      <c r="F104" s="191" t="s">
        <v>774</v>
      </c>
      <c r="G104" s="192"/>
      <c r="H104" s="192"/>
      <c r="I104" s="192"/>
      <c r="J104" s="192">
        <f>SUM(G104:I104)</f>
        <v>0</v>
      </c>
    </row>
    <row r="105" spans="1:10" ht="18.75" hidden="1" customHeight="1">
      <c r="A105" s="21"/>
      <c r="B105" s="24"/>
      <c r="C105" s="21"/>
      <c r="D105" s="22"/>
      <c r="E105" s="193"/>
      <c r="F105" s="191"/>
      <c r="G105" s="192"/>
      <c r="H105" s="192"/>
      <c r="I105" s="192"/>
      <c r="J105" s="192"/>
    </row>
    <row r="106" spans="1:10" ht="12.6" customHeight="1">
      <c r="A106" s="21"/>
      <c r="B106" s="24"/>
      <c r="C106" s="21"/>
      <c r="D106" s="22"/>
      <c r="E106" s="327"/>
      <c r="F106" s="26" t="s">
        <v>1055</v>
      </c>
      <c r="G106" s="23"/>
      <c r="H106" s="23"/>
      <c r="I106" s="23"/>
      <c r="J106" s="23"/>
    </row>
    <row r="107" spans="1:10" ht="12.6" customHeight="1">
      <c r="A107" s="21"/>
      <c r="B107" s="24"/>
      <c r="C107" s="21"/>
      <c r="D107" s="22"/>
      <c r="E107" s="165" t="s">
        <v>1040</v>
      </c>
      <c r="F107" s="166" t="s">
        <v>1037</v>
      </c>
      <c r="G107" s="30">
        <f>SUM(G88:G104)</f>
        <v>4912000</v>
      </c>
      <c r="H107" s="23"/>
      <c r="I107" s="23"/>
      <c r="J107" s="30">
        <f>SUM(G107:I107)</f>
        <v>4912000</v>
      </c>
    </row>
    <row r="108" spans="1:10" ht="12.6" customHeight="1">
      <c r="A108" s="21"/>
      <c r="B108" s="24"/>
      <c r="C108" s="21"/>
      <c r="D108" s="22"/>
      <c r="E108" s="165">
        <v>13</v>
      </c>
      <c r="F108" s="166" t="s">
        <v>1038</v>
      </c>
      <c r="G108" s="30"/>
      <c r="H108" s="23"/>
      <c r="I108" s="23">
        <f>SUM(I88:I104)</f>
        <v>0</v>
      </c>
      <c r="J108" s="30"/>
    </row>
    <row r="109" spans="1:10" ht="12.6" customHeight="1">
      <c r="A109" s="21"/>
      <c r="B109" s="24"/>
      <c r="C109" s="21"/>
      <c r="D109" s="22"/>
      <c r="E109" s="327"/>
      <c r="F109" s="167" t="s">
        <v>1056</v>
      </c>
      <c r="G109" s="195">
        <f>G107+G108</f>
        <v>4912000</v>
      </c>
      <c r="H109" s="195"/>
      <c r="I109" s="195">
        <f>I107+I108</f>
        <v>0</v>
      </c>
      <c r="J109" s="195">
        <f>SUM(G109:I109)</f>
        <v>4912000</v>
      </c>
    </row>
    <row r="110" spans="1:10" ht="12.6" customHeight="1">
      <c r="A110" s="21"/>
      <c r="B110" s="24"/>
      <c r="C110" s="21"/>
      <c r="D110" s="22"/>
      <c r="E110" s="327"/>
      <c r="F110" s="26"/>
      <c r="G110" s="30"/>
      <c r="H110" s="30"/>
      <c r="I110" s="30"/>
      <c r="J110" s="30"/>
    </row>
    <row r="111" spans="1:10" ht="12.6" customHeight="1">
      <c r="A111" s="21"/>
      <c r="B111" s="24"/>
      <c r="C111" s="21"/>
      <c r="D111" s="22"/>
      <c r="E111" s="327"/>
      <c r="F111" s="26" t="s">
        <v>1263</v>
      </c>
      <c r="G111" s="30"/>
      <c r="H111" s="30"/>
      <c r="I111" s="30"/>
      <c r="J111" s="30"/>
    </row>
    <row r="112" spans="1:10" ht="12.6" customHeight="1">
      <c r="A112" s="21"/>
      <c r="B112" s="24"/>
      <c r="C112" s="21"/>
      <c r="D112" s="22"/>
      <c r="E112" s="165" t="s">
        <v>1040</v>
      </c>
      <c r="F112" s="166" t="s">
        <v>1037</v>
      </c>
      <c r="G112" s="30">
        <f>G107</f>
        <v>4912000</v>
      </c>
      <c r="H112" s="30"/>
      <c r="I112" s="30"/>
      <c r="J112" s="30"/>
    </row>
    <row r="113" spans="1:17" ht="12.6" customHeight="1">
      <c r="A113" s="21"/>
      <c r="B113" s="24"/>
      <c r="C113" s="21"/>
      <c r="D113" s="22"/>
      <c r="E113" s="165">
        <v>13</v>
      </c>
      <c r="F113" s="166" t="s">
        <v>1038</v>
      </c>
      <c r="G113" s="30"/>
      <c r="H113" s="30"/>
      <c r="I113" s="30">
        <f>I108</f>
        <v>0</v>
      </c>
      <c r="J113" s="30"/>
    </row>
    <row r="114" spans="1:17" ht="12.6" customHeight="1">
      <c r="A114" s="21"/>
      <c r="B114" s="24"/>
      <c r="C114" s="21"/>
      <c r="D114" s="22"/>
      <c r="E114" s="327"/>
      <c r="F114" s="167" t="s">
        <v>1264</v>
      </c>
      <c r="G114" s="197">
        <f>G109</f>
        <v>4912000</v>
      </c>
      <c r="H114" s="197">
        <f>H109</f>
        <v>0</v>
      </c>
      <c r="I114" s="197">
        <f>I109</f>
        <v>0</v>
      </c>
      <c r="J114" s="197">
        <f>SUM(G114:I114)</f>
        <v>4912000</v>
      </c>
    </row>
    <row r="115" spans="1:17" ht="12.6" customHeight="1">
      <c r="A115" s="21"/>
      <c r="B115" s="24"/>
      <c r="C115" s="21"/>
      <c r="D115" s="22"/>
      <c r="E115" s="327"/>
      <c r="F115" s="26"/>
      <c r="G115" s="30"/>
      <c r="H115" s="30"/>
      <c r="I115" s="30"/>
      <c r="J115" s="30"/>
    </row>
    <row r="116" spans="1:17" ht="12.6" customHeight="1">
      <c r="A116" s="21"/>
      <c r="B116" s="24"/>
      <c r="C116" s="21"/>
      <c r="D116" s="22"/>
      <c r="E116" s="327"/>
      <c r="F116" s="26" t="s">
        <v>1282</v>
      </c>
      <c r="G116" s="30"/>
      <c r="H116" s="30"/>
      <c r="I116" s="30"/>
      <c r="J116" s="30"/>
    </row>
    <row r="117" spans="1:17" ht="12.6" customHeight="1">
      <c r="A117" s="21"/>
      <c r="B117" s="24"/>
      <c r="C117" s="21"/>
      <c r="D117" s="22"/>
      <c r="E117" s="165" t="s">
        <v>1040</v>
      </c>
      <c r="F117" s="166" t="s">
        <v>1037</v>
      </c>
      <c r="G117" s="30">
        <f>G112</f>
        <v>4912000</v>
      </c>
      <c r="H117" s="30"/>
      <c r="I117" s="30"/>
      <c r="J117" s="30"/>
    </row>
    <row r="118" spans="1:17" ht="12.6" customHeight="1">
      <c r="A118" s="21"/>
      <c r="B118" s="24"/>
      <c r="C118" s="21"/>
      <c r="D118" s="22"/>
      <c r="E118" s="165">
        <v>13</v>
      </c>
      <c r="F118" s="166" t="s">
        <v>1038</v>
      </c>
      <c r="G118" s="30"/>
      <c r="H118" s="30"/>
      <c r="I118" s="30">
        <f>I113</f>
        <v>0</v>
      </c>
      <c r="J118" s="30"/>
    </row>
    <row r="119" spans="1:17" ht="12.6" customHeight="1">
      <c r="A119" s="21"/>
      <c r="B119" s="24"/>
      <c r="C119" s="21"/>
      <c r="D119" s="22"/>
      <c r="E119" s="327"/>
      <c r="F119" s="167" t="s">
        <v>1283</v>
      </c>
      <c r="G119" s="197">
        <f>G114</f>
        <v>4912000</v>
      </c>
      <c r="H119" s="195">
        <f>H114</f>
        <v>0</v>
      </c>
      <c r="I119" s="195">
        <f>I114</f>
        <v>0</v>
      </c>
      <c r="J119" s="197">
        <f>J114</f>
        <v>4912000</v>
      </c>
    </row>
    <row r="120" spans="1:17" ht="12.6" customHeight="1">
      <c r="A120" s="21"/>
      <c r="B120" s="24"/>
      <c r="C120" s="21"/>
      <c r="D120" s="22"/>
      <c r="E120" s="327"/>
      <c r="F120" s="26"/>
      <c r="G120" s="30"/>
      <c r="H120" s="30"/>
      <c r="I120" s="30"/>
      <c r="J120" s="30"/>
    </row>
    <row r="121" spans="1:17" ht="12.6" customHeight="1">
      <c r="A121" s="21"/>
      <c r="B121" s="24"/>
      <c r="C121" s="21"/>
      <c r="D121" s="22"/>
      <c r="E121" s="327"/>
      <c r="F121" s="26" t="s">
        <v>1057</v>
      </c>
      <c r="G121" s="30"/>
      <c r="H121" s="30"/>
      <c r="I121" s="30"/>
      <c r="J121" s="30"/>
    </row>
    <row r="122" spans="1:17" ht="12.6" customHeight="1">
      <c r="A122" s="21"/>
      <c r="B122" s="24"/>
      <c r="C122" s="21"/>
      <c r="D122" s="22"/>
      <c r="E122" s="198" t="s">
        <v>1040</v>
      </c>
      <c r="F122" s="28" t="s">
        <v>1037</v>
      </c>
      <c r="G122" s="30"/>
      <c r="H122" s="30"/>
      <c r="I122" s="30"/>
      <c r="J122" s="30"/>
    </row>
    <row r="123" spans="1:17" ht="12.6" customHeight="1">
      <c r="A123" s="21"/>
      <c r="B123" s="24"/>
      <c r="C123" s="21"/>
      <c r="D123" s="22"/>
      <c r="E123" s="327"/>
      <c r="F123" s="167" t="s">
        <v>1058</v>
      </c>
      <c r="G123" s="197">
        <f>G119</f>
        <v>4912000</v>
      </c>
      <c r="H123" s="195">
        <f>H119</f>
        <v>0</v>
      </c>
      <c r="I123" s="195">
        <f>I119</f>
        <v>0</v>
      </c>
      <c r="J123" s="197">
        <f>SUM(G123:I123)</f>
        <v>4912000</v>
      </c>
    </row>
    <row r="124" spans="1:17" ht="12.6" customHeight="1">
      <c r="A124" s="21"/>
      <c r="B124" s="24"/>
      <c r="C124" s="21"/>
      <c r="D124" s="22"/>
      <c r="E124" s="327"/>
      <c r="F124" s="26"/>
      <c r="G124" s="30"/>
      <c r="H124" s="30"/>
      <c r="I124" s="30"/>
      <c r="J124" s="30"/>
    </row>
    <row r="125" spans="1:17" s="304" customFormat="1" ht="12.6" customHeight="1">
      <c r="A125" s="25"/>
      <c r="B125" s="20"/>
      <c r="C125" s="25"/>
      <c r="D125" s="26"/>
      <c r="E125" s="325"/>
      <c r="F125" s="26"/>
      <c r="G125" s="32"/>
      <c r="H125" s="32"/>
      <c r="I125" s="32"/>
      <c r="J125" s="32"/>
      <c r="K125" s="19"/>
      <c r="L125" s="19"/>
      <c r="M125" s="19"/>
      <c r="N125" s="19"/>
      <c r="O125" s="19"/>
      <c r="P125" s="19"/>
      <c r="Q125" s="19"/>
    </row>
    <row r="126" spans="1:17">
      <c r="A126" s="340" t="s">
        <v>1026</v>
      </c>
      <c r="B126" s="341"/>
      <c r="C126" s="21"/>
      <c r="D126" s="22"/>
      <c r="E126" s="327"/>
      <c r="F126" s="200" t="s">
        <v>777</v>
      </c>
      <c r="G126" s="23"/>
      <c r="H126" s="23"/>
      <c r="I126" s="23"/>
      <c r="J126" s="23"/>
    </row>
    <row r="127" spans="1:17">
      <c r="A127" s="25"/>
      <c r="B127" s="24"/>
      <c r="C127" s="25" t="s">
        <v>1030</v>
      </c>
      <c r="D127" s="26"/>
      <c r="E127" s="325"/>
      <c r="F127" s="164" t="s">
        <v>1160</v>
      </c>
      <c r="G127" s="23"/>
      <c r="H127" s="23"/>
      <c r="I127" s="23"/>
      <c r="J127" s="23"/>
    </row>
    <row r="128" spans="1:17" ht="25.5">
      <c r="A128" s="25"/>
      <c r="B128" s="24"/>
      <c r="C128" s="25" t="s">
        <v>1031</v>
      </c>
      <c r="D128" s="26"/>
      <c r="E128" s="325"/>
      <c r="F128" s="164" t="s">
        <v>1033</v>
      </c>
      <c r="G128" s="23"/>
      <c r="H128" s="23"/>
      <c r="I128" s="23"/>
      <c r="J128" s="23"/>
    </row>
    <row r="129" spans="1:10">
      <c r="A129" s="21"/>
      <c r="B129" s="24"/>
      <c r="C129" s="21"/>
      <c r="D129" s="33">
        <v>130</v>
      </c>
      <c r="E129" s="201"/>
      <c r="F129" s="33" t="s">
        <v>778</v>
      </c>
      <c r="G129" s="23"/>
      <c r="H129" s="23"/>
      <c r="I129" s="23"/>
      <c r="J129" s="23"/>
    </row>
    <row r="130" spans="1:10">
      <c r="A130" s="21"/>
      <c r="B130" s="24"/>
      <c r="C130" s="21"/>
      <c r="D130" s="22"/>
      <c r="E130" s="327">
        <v>411</v>
      </c>
      <c r="F130" s="22" t="s">
        <v>930</v>
      </c>
      <c r="G130" s="30">
        <v>28886000</v>
      </c>
      <c r="H130" s="23"/>
      <c r="I130" s="23"/>
      <c r="J130" s="23">
        <f t="shared" ref="J130:J153" si="3">SUM(G130:I130)</f>
        <v>28886000</v>
      </c>
    </row>
    <row r="131" spans="1:10">
      <c r="A131" s="21"/>
      <c r="B131" s="24"/>
      <c r="C131" s="21"/>
      <c r="D131" s="22"/>
      <c r="E131" s="327">
        <v>412</v>
      </c>
      <c r="F131" s="22" t="s">
        <v>765</v>
      </c>
      <c r="G131" s="30">
        <v>5179000</v>
      </c>
      <c r="H131" s="23"/>
      <c r="I131" s="23"/>
      <c r="J131" s="23">
        <f t="shared" si="3"/>
        <v>5179000</v>
      </c>
    </row>
    <row r="132" spans="1:10">
      <c r="A132" s="21"/>
      <c r="B132" s="24"/>
      <c r="C132" s="21"/>
      <c r="D132" s="22"/>
      <c r="E132" s="327">
        <v>413</v>
      </c>
      <c r="F132" s="22" t="s">
        <v>766</v>
      </c>
      <c r="G132" s="23">
        <v>650000</v>
      </c>
      <c r="H132" s="23"/>
      <c r="I132" s="23"/>
      <c r="J132" s="23">
        <f>SUM(G132+H132+I132)</f>
        <v>650000</v>
      </c>
    </row>
    <row r="133" spans="1:10">
      <c r="A133" s="21"/>
      <c r="B133" s="24"/>
      <c r="C133" s="21"/>
      <c r="D133" s="22"/>
      <c r="E133" s="327">
        <v>414</v>
      </c>
      <c r="F133" s="22" t="s">
        <v>779</v>
      </c>
      <c r="G133" s="23">
        <v>700000</v>
      </c>
      <c r="H133" s="23"/>
      <c r="I133" s="23"/>
      <c r="J133" s="23">
        <f t="shared" si="3"/>
        <v>700000</v>
      </c>
    </row>
    <row r="134" spans="1:10">
      <c r="A134" s="21"/>
      <c r="B134" s="24"/>
      <c r="C134" s="21"/>
      <c r="D134" s="22"/>
      <c r="E134" s="327">
        <v>415</v>
      </c>
      <c r="F134" s="22" t="s">
        <v>780</v>
      </c>
      <c r="G134" s="23">
        <v>1500000</v>
      </c>
      <c r="H134" s="23"/>
      <c r="I134" s="23"/>
      <c r="J134" s="23">
        <f t="shared" si="3"/>
        <v>1500000</v>
      </c>
    </row>
    <row r="135" spans="1:10">
      <c r="A135" s="21"/>
      <c r="B135" s="24"/>
      <c r="C135" s="21"/>
      <c r="D135" s="22"/>
      <c r="E135" s="327">
        <v>416</v>
      </c>
      <c r="F135" s="22" t="s">
        <v>844</v>
      </c>
      <c r="G135" s="30">
        <v>250000</v>
      </c>
      <c r="H135" s="23"/>
      <c r="I135" s="23"/>
      <c r="J135" s="23">
        <f t="shared" si="3"/>
        <v>250000</v>
      </c>
    </row>
    <row r="136" spans="1:10">
      <c r="A136" s="21"/>
      <c r="B136" s="24"/>
      <c r="C136" s="21"/>
      <c r="D136" s="22"/>
      <c r="E136" s="327">
        <v>421</v>
      </c>
      <c r="F136" s="22" t="s">
        <v>775</v>
      </c>
      <c r="G136" s="23">
        <v>5830000</v>
      </c>
      <c r="H136" s="23"/>
      <c r="I136" s="23"/>
      <c r="J136" s="23">
        <f t="shared" si="3"/>
        <v>5830000</v>
      </c>
    </row>
    <row r="137" spans="1:10">
      <c r="A137" s="21"/>
      <c r="B137" s="24"/>
      <c r="C137" s="21"/>
      <c r="D137" s="22"/>
      <c r="E137" s="327">
        <v>422</v>
      </c>
      <c r="F137" s="22" t="s">
        <v>769</v>
      </c>
      <c r="G137" s="23">
        <v>230000</v>
      </c>
      <c r="H137" s="23"/>
      <c r="I137" s="23"/>
      <c r="J137" s="23">
        <f t="shared" si="3"/>
        <v>230000</v>
      </c>
    </row>
    <row r="138" spans="1:10">
      <c r="A138" s="21"/>
      <c r="B138" s="24"/>
      <c r="C138" s="21"/>
      <c r="D138" s="22"/>
      <c r="E138" s="327">
        <v>423</v>
      </c>
      <c r="F138" s="22" t="s">
        <v>770</v>
      </c>
      <c r="G138" s="23">
        <v>7750000</v>
      </c>
      <c r="H138" s="23"/>
      <c r="I138" s="23"/>
      <c r="J138" s="23">
        <f t="shared" si="3"/>
        <v>7750000</v>
      </c>
    </row>
    <row r="139" spans="1:10">
      <c r="A139" s="21"/>
      <c r="B139" s="24"/>
      <c r="C139" s="21"/>
      <c r="D139" s="22"/>
      <c r="E139" s="327">
        <v>424</v>
      </c>
      <c r="F139" s="22" t="s">
        <v>771</v>
      </c>
      <c r="G139" s="23">
        <v>900000</v>
      </c>
      <c r="H139" s="23"/>
      <c r="I139" s="23"/>
      <c r="J139" s="23">
        <f t="shared" si="3"/>
        <v>900000</v>
      </c>
    </row>
    <row r="140" spans="1:10">
      <c r="A140" s="21"/>
      <c r="B140" s="24"/>
      <c r="C140" s="21"/>
      <c r="D140" s="22"/>
      <c r="E140" s="327">
        <v>425</v>
      </c>
      <c r="F140" s="22" t="s">
        <v>782</v>
      </c>
      <c r="G140" s="23">
        <v>1600000</v>
      </c>
      <c r="H140" s="23"/>
      <c r="I140" s="23"/>
      <c r="J140" s="23">
        <f t="shared" si="3"/>
        <v>1600000</v>
      </c>
    </row>
    <row r="141" spans="1:10">
      <c r="A141" s="21"/>
      <c r="B141" s="24"/>
      <c r="C141" s="21"/>
      <c r="D141" s="22"/>
      <c r="E141" s="327">
        <v>426</v>
      </c>
      <c r="F141" s="22" t="s">
        <v>776</v>
      </c>
      <c r="G141" s="23">
        <v>3300000</v>
      </c>
      <c r="H141" s="23"/>
      <c r="I141" s="382">
        <v>1000000</v>
      </c>
      <c r="J141" s="23">
        <f t="shared" si="3"/>
        <v>4300000</v>
      </c>
    </row>
    <row r="142" spans="1:10">
      <c r="A142" s="21"/>
      <c r="B142" s="24"/>
      <c r="C142" s="21"/>
      <c r="D142" s="22"/>
      <c r="E142" s="327">
        <v>441</v>
      </c>
      <c r="F142" s="22" t="s">
        <v>787</v>
      </c>
      <c r="G142" s="23">
        <v>2000</v>
      </c>
      <c r="H142" s="23"/>
      <c r="I142" s="23"/>
      <c r="J142" s="23">
        <f t="shared" si="3"/>
        <v>2000</v>
      </c>
    </row>
    <row r="143" spans="1:10">
      <c r="A143" s="21"/>
      <c r="B143" s="24"/>
      <c r="C143" s="21"/>
      <c r="D143" s="22"/>
      <c r="E143" s="377">
        <v>464</v>
      </c>
      <c r="F143" s="339" t="s">
        <v>1137</v>
      </c>
      <c r="G143" s="23">
        <v>700000</v>
      </c>
      <c r="H143" s="23"/>
      <c r="I143" s="23"/>
      <c r="J143" s="23">
        <f t="shared" si="3"/>
        <v>700000</v>
      </c>
    </row>
    <row r="144" spans="1:10">
      <c r="A144" s="21"/>
      <c r="B144" s="24"/>
      <c r="C144" s="21"/>
      <c r="D144" s="22"/>
      <c r="E144" s="327">
        <v>465</v>
      </c>
      <c r="F144" s="22" t="s">
        <v>756</v>
      </c>
      <c r="G144" s="30">
        <v>3407000</v>
      </c>
      <c r="H144" s="23"/>
      <c r="I144" s="23"/>
      <c r="J144" s="23">
        <f t="shared" si="3"/>
        <v>3407000</v>
      </c>
    </row>
    <row r="145" spans="1:10">
      <c r="A145" s="21"/>
      <c r="B145" s="24"/>
      <c r="C145" s="21"/>
      <c r="D145" s="22"/>
      <c r="E145" s="27">
        <v>472</v>
      </c>
      <c r="F145" s="28" t="s">
        <v>969</v>
      </c>
      <c r="G145" s="29">
        <v>300000</v>
      </c>
      <c r="H145" s="29"/>
      <c r="I145" s="29">
        <v>500000</v>
      </c>
      <c r="J145" s="29">
        <f t="shared" si="3"/>
        <v>800000</v>
      </c>
    </row>
    <row r="146" spans="1:10">
      <c r="A146" s="21"/>
      <c r="B146" s="24"/>
      <c r="C146" s="21"/>
      <c r="D146" s="22"/>
      <c r="E146" s="27">
        <v>481</v>
      </c>
      <c r="F146" s="28" t="s">
        <v>974</v>
      </c>
      <c r="G146" s="389">
        <f>1000000+2250000</f>
        <v>3250000</v>
      </c>
      <c r="H146" s="29"/>
      <c r="I146" s="29"/>
      <c r="J146" s="29">
        <f t="shared" si="3"/>
        <v>3250000</v>
      </c>
    </row>
    <row r="147" spans="1:10">
      <c r="A147" s="21"/>
      <c r="B147" s="24"/>
      <c r="C147" s="21"/>
      <c r="D147" s="22"/>
      <c r="E147" s="327">
        <v>482</v>
      </c>
      <c r="F147" s="22" t="s">
        <v>783</v>
      </c>
      <c r="G147" s="23">
        <v>800000</v>
      </c>
      <c r="H147" s="23"/>
      <c r="I147" s="23"/>
      <c r="J147" s="23">
        <f t="shared" si="3"/>
        <v>800000</v>
      </c>
    </row>
    <row r="148" spans="1:10">
      <c r="A148" s="21"/>
      <c r="B148" s="24"/>
      <c r="C148" s="21"/>
      <c r="D148" s="22"/>
      <c r="E148" s="327">
        <v>483</v>
      </c>
      <c r="F148" s="22" t="s">
        <v>843</v>
      </c>
      <c r="G148" s="23">
        <v>250000</v>
      </c>
      <c r="H148" s="23"/>
      <c r="I148" s="23"/>
      <c r="J148" s="23">
        <f t="shared" si="3"/>
        <v>250000</v>
      </c>
    </row>
    <row r="149" spans="1:10" ht="26.25" customHeight="1">
      <c r="A149" s="21"/>
      <c r="B149" s="24"/>
      <c r="C149" s="21"/>
      <c r="D149" s="22"/>
      <c r="E149" s="327">
        <v>485</v>
      </c>
      <c r="F149" s="190" t="s">
        <v>973</v>
      </c>
      <c r="G149" s="23">
        <v>300000</v>
      </c>
      <c r="H149" s="23"/>
      <c r="I149" s="23"/>
      <c r="J149" s="23">
        <f t="shared" si="3"/>
        <v>300000</v>
      </c>
    </row>
    <row r="150" spans="1:10">
      <c r="A150" s="21"/>
      <c r="B150" s="24"/>
      <c r="C150" s="21"/>
      <c r="D150" s="22"/>
      <c r="E150" s="327">
        <v>511</v>
      </c>
      <c r="F150" s="22" t="s">
        <v>784</v>
      </c>
      <c r="G150" s="23"/>
      <c r="H150" s="23"/>
      <c r="I150" s="382">
        <v>3300000</v>
      </c>
      <c r="J150" s="23">
        <f t="shared" si="3"/>
        <v>3300000</v>
      </c>
    </row>
    <row r="151" spans="1:10">
      <c r="A151" s="21"/>
      <c r="B151" s="24"/>
      <c r="C151" s="21"/>
      <c r="D151" s="22"/>
      <c r="E151" s="327">
        <v>512</v>
      </c>
      <c r="F151" s="22" t="s">
        <v>785</v>
      </c>
      <c r="G151" s="23">
        <v>300000</v>
      </c>
      <c r="H151" s="23"/>
      <c r="I151" s="382">
        <v>1650000</v>
      </c>
      <c r="J151" s="23">
        <f t="shared" si="3"/>
        <v>1950000</v>
      </c>
    </row>
    <row r="152" spans="1:10">
      <c r="A152" s="21"/>
      <c r="B152" s="24"/>
      <c r="C152" s="21"/>
      <c r="D152" s="22"/>
      <c r="E152" s="327">
        <v>515</v>
      </c>
      <c r="F152" s="22" t="s">
        <v>835</v>
      </c>
      <c r="G152" s="23">
        <v>50000</v>
      </c>
      <c r="H152" s="23"/>
      <c r="I152" s="23"/>
      <c r="J152" s="23">
        <f t="shared" si="3"/>
        <v>50000</v>
      </c>
    </row>
    <row r="153" spans="1:10" hidden="1">
      <c r="A153" s="21"/>
      <c r="B153" s="24"/>
      <c r="C153" s="21"/>
      <c r="D153" s="22"/>
      <c r="E153" s="193">
        <v>541</v>
      </c>
      <c r="F153" s="318" t="s">
        <v>1368</v>
      </c>
      <c r="G153" s="192"/>
      <c r="H153" s="192"/>
      <c r="I153" s="192"/>
      <c r="J153" s="192">
        <f t="shared" si="3"/>
        <v>0</v>
      </c>
    </row>
    <row r="154" spans="1:10">
      <c r="A154" s="21"/>
      <c r="B154" s="24"/>
      <c r="C154" s="21"/>
      <c r="D154" s="22"/>
      <c r="E154" s="327"/>
      <c r="F154" s="26" t="s">
        <v>1061</v>
      </c>
      <c r="G154" s="23"/>
      <c r="H154" s="23"/>
      <c r="I154" s="23"/>
      <c r="J154" s="23"/>
    </row>
    <row r="155" spans="1:10">
      <c r="A155" s="21"/>
      <c r="B155" s="24"/>
      <c r="C155" s="21"/>
      <c r="D155" s="22"/>
      <c r="E155" s="165" t="s">
        <v>1040</v>
      </c>
      <c r="F155" s="166" t="s">
        <v>1037</v>
      </c>
      <c r="G155" s="30">
        <f>SUM(G130:G153)</f>
        <v>66134000</v>
      </c>
      <c r="H155" s="23"/>
      <c r="I155" s="23"/>
      <c r="J155" s="30">
        <f>SUM(G155:I155)</f>
        <v>66134000</v>
      </c>
    </row>
    <row r="156" spans="1:10" ht="12.6" customHeight="1">
      <c r="A156" s="21"/>
      <c r="B156" s="24"/>
      <c r="C156" s="21"/>
      <c r="D156" s="22"/>
      <c r="E156" s="165">
        <v>13</v>
      </c>
      <c r="F156" s="166" t="s">
        <v>1038</v>
      </c>
      <c r="G156" s="30"/>
      <c r="H156" s="23"/>
      <c r="I156" s="382">
        <f>SUM(I130:I152)</f>
        <v>6450000</v>
      </c>
      <c r="J156" s="30"/>
    </row>
    <row r="157" spans="1:10" ht="12.6" customHeight="1">
      <c r="A157" s="21"/>
      <c r="B157" s="24"/>
      <c r="C157" s="21"/>
      <c r="D157" s="22"/>
      <c r="E157" s="327"/>
      <c r="F157" s="167" t="s">
        <v>1062</v>
      </c>
      <c r="G157" s="195">
        <f>G155+G156</f>
        <v>66134000</v>
      </c>
      <c r="H157" s="195"/>
      <c r="I157" s="402">
        <f>I155+I156</f>
        <v>6450000</v>
      </c>
      <c r="J157" s="195">
        <f>SUM(G157:I157)</f>
        <v>72584000</v>
      </c>
    </row>
    <row r="158" spans="1:10">
      <c r="A158" s="21"/>
      <c r="B158" s="24"/>
      <c r="C158" s="21"/>
      <c r="D158" s="22"/>
      <c r="E158" s="327"/>
      <c r="F158" s="26"/>
      <c r="G158" s="32"/>
      <c r="H158" s="23"/>
      <c r="I158" s="32"/>
      <c r="J158" s="32"/>
    </row>
    <row r="159" spans="1:10">
      <c r="A159" s="21"/>
      <c r="B159" s="24"/>
      <c r="C159" s="21"/>
      <c r="D159" s="33">
        <v>220</v>
      </c>
      <c r="E159" s="201"/>
      <c r="F159" s="33" t="s">
        <v>1063</v>
      </c>
      <c r="G159" s="32"/>
      <c r="H159" s="23"/>
      <c r="I159" s="32"/>
      <c r="J159" s="32"/>
    </row>
    <row r="160" spans="1:10">
      <c r="A160" s="21"/>
      <c r="B160" s="24"/>
      <c r="C160" s="21"/>
      <c r="D160" s="22"/>
      <c r="E160" s="327">
        <v>423</v>
      </c>
      <c r="F160" s="22" t="s">
        <v>770</v>
      </c>
      <c r="G160" s="29">
        <v>280000</v>
      </c>
      <c r="H160" s="23"/>
      <c r="I160" s="32"/>
      <c r="J160" s="32">
        <f>SUM(G160:I160)</f>
        <v>280000</v>
      </c>
    </row>
    <row r="161" spans="1:10" ht="12.75" hidden="1" customHeight="1">
      <c r="A161" s="21"/>
      <c r="B161" s="24"/>
      <c r="C161" s="21"/>
      <c r="D161" s="22"/>
      <c r="E161" s="327">
        <v>424</v>
      </c>
      <c r="F161" s="22" t="s">
        <v>771</v>
      </c>
      <c r="G161" s="29"/>
      <c r="H161" s="23"/>
      <c r="I161" s="32"/>
      <c r="J161" s="32">
        <f>SUM(G161:I161)</f>
        <v>0</v>
      </c>
    </row>
    <row r="162" spans="1:10">
      <c r="A162" s="21"/>
      <c r="B162" s="24"/>
      <c r="C162" s="21"/>
      <c r="D162" s="22"/>
      <c r="E162" s="327">
        <v>425</v>
      </c>
      <c r="F162" s="22" t="s">
        <v>782</v>
      </c>
      <c r="G162" s="29">
        <v>1150000</v>
      </c>
      <c r="H162" s="23"/>
      <c r="I162" s="32"/>
      <c r="J162" s="32">
        <f>SUM(G162:I162)</f>
        <v>1150000</v>
      </c>
    </row>
    <row r="163" spans="1:10">
      <c r="A163" s="21"/>
      <c r="B163" s="24"/>
      <c r="C163" s="21"/>
      <c r="D163" s="22"/>
      <c r="E163" s="327">
        <v>426</v>
      </c>
      <c r="F163" s="22" t="s">
        <v>776</v>
      </c>
      <c r="G163" s="29">
        <v>90000</v>
      </c>
      <c r="H163" s="23"/>
      <c r="I163" s="32"/>
      <c r="J163" s="32">
        <f>SUM(G163:I163)</f>
        <v>90000</v>
      </c>
    </row>
    <row r="164" spans="1:10">
      <c r="A164" s="21"/>
      <c r="B164" s="24"/>
      <c r="C164" s="21"/>
      <c r="D164" s="22"/>
      <c r="E164" s="327">
        <v>512</v>
      </c>
      <c r="F164" s="191" t="s">
        <v>785</v>
      </c>
      <c r="G164" s="202">
        <v>50000</v>
      </c>
      <c r="H164" s="192"/>
      <c r="I164" s="342"/>
      <c r="J164" s="342">
        <f>SUM(G164:I164)</f>
        <v>50000</v>
      </c>
    </row>
    <row r="165" spans="1:10">
      <c r="A165" s="21"/>
      <c r="B165" s="24"/>
      <c r="C165" s="21"/>
      <c r="D165" s="22"/>
      <c r="E165" s="327"/>
      <c r="F165" s="26" t="s">
        <v>1064</v>
      </c>
      <c r="G165" s="23"/>
      <c r="H165" s="23"/>
      <c r="I165" s="23"/>
      <c r="J165" s="23"/>
    </row>
    <row r="166" spans="1:10">
      <c r="A166" s="21"/>
      <c r="B166" s="24"/>
      <c r="C166" s="21"/>
      <c r="D166" s="22"/>
      <c r="E166" s="165" t="s">
        <v>1040</v>
      </c>
      <c r="F166" s="166" t="s">
        <v>1037</v>
      </c>
      <c r="G166" s="30">
        <f>SUM(G160:G164)</f>
        <v>1570000</v>
      </c>
      <c r="H166" s="23"/>
      <c r="I166" s="23"/>
      <c r="J166" s="30">
        <f>SUM(G166:I166)</f>
        <v>1570000</v>
      </c>
    </row>
    <row r="167" spans="1:10">
      <c r="A167" s="21"/>
      <c r="B167" s="24"/>
      <c r="C167" s="21"/>
      <c r="D167" s="22"/>
      <c r="E167" s="165">
        <v>13</v>
      </c>
      <c r="F167" s="166" t="s">
        <v>1038</v>
      </c>
      <c r="G167" s="30"/>
      <c r="H167" s="23"/>
      <c r="I167" s="23">
        <f>SUM(I160:I164)</f>
        <v>0</v>
      </c>
      <c r="J167" s="30"/>
    </row>
    <row r="168" spans="1:10">
      <c r="A168" s="21"/>
      <c r="B168" s="24"/>
      <c r="C168" s="21"/>
      <c r="D168" s="22"/>
      <c r="E168" s="327"/>
      <c r="F168" s="167" t="s">
        <v>1065</v>
      </c>
      <c r="G168" s="195">
        <f>G166+G167</f>
        <v>1570000</v>
      </c>
      <c r="H168" s="195"/>
      <c r="I168" s="195">
        <f>I166+I167</f>
        <v>0</v>
      </c>
      <c r="J168" s="195">
        <f>SUM(G168:I168)</f>
        <v>1570000</v>
      </c>
    </row>
    <row r="169" spans="1:10" ht="17.45" customHeight="1">
      <c r="A169" s="21"/>
      <c r="B169" s="24"/>
      <c r="C169" s="21"/>
      <c r="D169" s="22"/>
      <c r="E169" s="327"/>
      <c r="F169" s="26" t="s">
        <v>1041</v>
      </c>
      <c r="G169" s="30"/>
      <c r="H169" s="30"/>
      <c r="I169" s="30"/>
      <c r="J169" s="30"/>
    </row>
    <row r="170" spans="1:10">
      <c r="A170" s="21"/>
      <c r="B170" s="24"/>
      <c r="C170" s="21"/>
      <c r="D170" s="22"/>
      <c r="E170" s="165" t="s">
        <v>1040</v>
      </c>
      <c r="F170" s="166" t="s">
        <v>1037</v>
      </c>
      <c r="G170" s="30">
        <f>G155+G166</f>
        <v>67704000</v>
      </c>
      <c r="H170" s="30"/>
      <c r="I170" s="30"/>
      <c r="J170" s="30">
        <f>SUM(G170:I170)</f>
        <v>67704000</v>
      </c>
    </row>
    <row r="171" spans="1:10">
      <c r="A171" s="21"/>
      <c r="B171" s="24"/>
      <c r="C171" s="21"/>
      <c r="D171" s="22"/>
      <c r="E171" s="165">
        <v>13</v>
      </c>
      <c r="F171" s="166" t="s">
        <v>1038</v>
      </c>
      <c r="G171" s="30"/>
      <c r="H171" s="30"/>
      <c r="I171" s="30">
        <f>I156+I167</f>
        <v>6450000</v>
      </c>
      <c r="J171" s="30"/>
    </row>
    <row r="172" spans="1:10">
      <c r="A172" s="21"/>
      <c r="B172" s="24"/>
      <c r="C172" s="21"/>
      <c r="D172" s="22"/>
      <c r="E172" s="327"/>
      <c r="F172" s="167" t="s">
        <v>1042</v>
      </c>
      <c r="G172" s="197">
        <f>G170+G171</f>
        <v>67704000</v>
      </c>
      <c r="H172" s="197">
        <f>H170+H171</f>
        <v>0</v>
      </c>
      <c r="I172" s="197">
        <f>I170+I171</f>
        <v>6450000</v>
      </c>
      <c r="J172" s="197">
        <f>SUM(G172:I172)</f>
        <v>74154000</v>
      </c>
    </row>
    <row r="173" spans="1:10">
      <c r="A173" s="21"/>
      <c r="B173" s="24"/>
      <c r="C173" s="21"/>
      <c r="D173" s="22"/>
      <c r="E173" s="327"/>
      <c r="F173" s="26"/>
      <c r="G173" s="30"/>
      <c r="H173" s="30"/>
      <c r="I173" s="30"/>
      <c r="J173" s="23"/>
    </row>
    <row r="174" spans="1:10" ht="41.25" customHeight="1">
      <c r="A174" s="21"/>
      <c r="B174" s="24"/>
      <c r="C174" s="319" t="s">
        <v>652</v>
      </c>
      <c r="D174" s="22"/>
      <c r="E174" s="327"/>
      <c r="F174" s="236" t="s">
        <v>1470</v>
      </c>
      <c r="G174" s="30"/>
      <c r="H174" s="30"/>
      <c r="I174" s="30"/>
      <c r="J174" s="23"/>
    </row>
    <row r="175" spans="1:10">
      <c r="A175" s="21"/>
      <c r="B175" s="24"/>
      <c r="C175" s="21"/>
      <c r="D175" s="33">
        <v>620</v>
      </c>
      <c r="E175" s="201"/>
      <c r="F175" s="33" t="s">
        <v>838</v>
      </c>
      <c r="G175" s="29"/>
      <c r="H175" s="30"/>
      <c r="I175" s="30"/>
      <c r="J175" s="23"/>
    </row>
    <row r="176" spans="1:10" hidden="1">
      <c r="A176" s="21"/>
      <c r="B176" s="24"/>
      <c r="C176" s="21"/>
      <c r="D176" s="22"/>
      <c r="E176" s="327">
        <v>423</v>
      </c>
      <c r="F176" s="22" t="s">
        <v>770</v>
      </c>
      <c r="G176" s="30"/>
      <c r="H176" s="30"/>
      <c r="I176" s="30"/>
      <c r="J176" s="30">
        <f>SUM(G176:I176)</f>
        <v>0</v>
      </c>
    </row>
    <row r="177" spans="1:10" hidden="1">
      <c r="A177" s="21"/>
      <c r="B177" s="24"/>
      <c r="C177" s="21"/>
      <c r="D177" s="22"/>
      <c r="E177" s="327">
        <v>424</v>
      </c>
      <c r="F177" s="22" t="s">
        <v>771</v>
      </c>
      <c r="G177" s="30"/>
      <c r="H177" s="30"/>
      <c r="I177" s="30"/>
      <c r="J177" s="30">
        <f>SUM(G177:I177)</f>
        <v>0</v>
      </c>
    </row>
    <row r="178" spans="1:10" hidden="1">
      <c r="A178" s="21"/>
      <c r="B178" s="24"/>
      <c r="C178" s="21"/>
      <c r="D178" s="22"/>
      <c r="E178" s="327">
        <v>425</v>
      </c>
      <c r="F178" s="22" t="s">
        <v>782</v>
      </c>
      <c r="G178" s="30"/>
      <c r="H178" s="30"/>
      <c r="I178" s="30"/>
      <c r="J178" s="30">
        <f>SUM(G178:I178)</f>
        <v>0</v>
      </c>
    </row>
    <row r="179" spans="1:10" hidden="1">
      <c r="A179" s="21"/>
      <c r="B179" s="24"/>
      <c r="C179" s="21"/>
      <c r="D179" s="22"/>
      <c r="E179" s="327">
        <v>426</v>
      </c>
      <c r="F179" s="22" t="s">
        <v>776</v>
      </c>
      <c r="G179" s="30"/>
      <c r="H179" s="30"/>
      <c r="I179" s="30"/>
      <c r="J179" s="30">
        <f>SUM(G179:I179)</f>
        <v>0</v>
      </c>
    </row>
    <row r="180" spans="1:10">
      <c r="A180" s="21"/>
      <c r="B180" s="24"/>
      <c r="C180" s="21"/>
      <c r="D180" s="22"/>
      <c r="E180" s="327">
        <v>511</v>
      </c>
      <c r="F180" s="318" t="s">
        <v>784</v>
      </c>
      <c r="G180" s="203"/>
      <c r="H180" s="203"/>
      <c r="I180" s="203">
        <f>8288000+160000</f>
        <v>8448000</v>
      </c>
      <c r="J180" s="203">
        <f>SUM(G180:I180)</f>
        <v>8448000</v>
      </c>
    </row>
    <row r="181" spans="1:10">
      <c r="A181" s="21"/>
      <c r="B181" s="24"/>
      <c r="C181" s="21"/>
      <c r="D181" s="22"/>
      <c r="E181" s="327"/>
      <c r="F181" s="26" t="s">
        <v>42</v>
      </c>
      <c r="G181" s="23"/>
      <c r="H181" s="23"/>
      <c r="I181" s="23"/>
      <c r="J181" s="23"/>
    </row>
    <row r="182" spans="1:10">
      <c r="A182" s="21"/>
      <c r="B182" s="24"/>
      <c r="C182" s="21"/>
      <c r="D182" s="22"/>
      <c r="E182" s="165" t="s">
        <v>1040</v>
      </c>
      <c r="F182" s="166" t="s">
        <v>1037</v>
      </c>
      <c r="G182" s="30">
        <f>SUM(G176:G180)</f>
        <v>0</v>
      </c>
      <c r="H182" s="23"/>
      <c r="I182" s="23"/>
      <c r="J182" s="30">
        <f>SUM(G182:I182)</f>
        <v>0</v>
      </c>
    </row>
    <row r="183" spans="1:10">
      <c r="A183" s="21"/>
      <c r="B183" s="24"/>
      <c r="C183" s="21"/>
      <c r="D183" s="22"/>
      <c r="E183" s="165">
        <v>13</v>
      </c>
      <c r="F183" s="166" t="s">
        <v>1038</v>
      </c>
      <c r="G183" s="30"/>
      <c r="H183" s="23"/>
      <c r="I183" s="23">
        <f>SUM(I176:I180)</f>
        <v>8448000</v>
      </c>
      <c r="J183" s="30"/>
    </row>
    <row r="184" spans="1:10">
      <c r="A184" s="21"/>
      <c r="B184" s="24"/>
      <c r="C184" s="21"/>
      <c r="D184" s="22"/>
      <c r="E184" s="327"/>
      <c r="F184" s="167" t="s">
        <v>43</v>
      </c>
      <c r="G184" s="195">
        <f>G182+G183</f>
        <v>0</v>
      </c>
      <c r="H184" s="195"/>
      <c r="I184" s="195">
        <f>I182+I183</f>
        <v>8448000</v>
      </c>
      <c r="J184" s="195">
        <f>SUM(G184:I184)</f>
        <v>8448000</v>
      </c>
    </row>
    <row r="185" spans="1:10" ht="18" customHeight="1">
      <c r="A185" s="21"/>
      <c r="B185" s="24"/>
      <c r="C185" s="21"/>
      <c r="D185" s="22"/>
      <c r="E185" s="327"/>
      <c r="F185" s="26" t="s">
        <v>1471</v>
      </c>
      <c r="G185" s="30"/>
      <c r="H185" s="30"/>
      <c r="I185" s="30"/>
      <c r="J185" s="30"/>
    </row>
    <row r="186" spans="1:10">
      <c r="A186" s="21"/>
      <c r="B186" s="24"/>
      <c r="C186" s="21"/>
      <c r="D186" s="22"/>
      <c r="E186" s="165" t="s">
        <v>1040</v>
      </c>
      <c r="F186" s="166" t="s">
        <v>1037</v>
      </c>
      <c r="G186" s="30">
        <f>G182</f>
        <v>0</v>
      </c>
      <c r="H186" s="30"/>
      <c r="I186" s="30"/>
      <c r="J186" s="30"/>
    </row>
    <row r="187" spans="1:10">
      <c r="A187" s="21"/>
      <c r="B187" s="24"/>
      <c r="C187" s="21"/>
      <c r="D187" s="22"/>
      <c r="E187" s="165">
        <v>13</v>
      </c>
      <c r="F187" s="166" t="s">
        <v>1038</v>
      </c>
      <c r="G187" s="30"/>
      <c r="H187" s="30"/>
      <c r="I187" s="30">
        <f>I183</f>
        <v>8448000</v>
      </c>
      <c r="J187" s="30"/>
    </row>
    <row r="188" spans="1:10">
      <c r="A188" s="21"/>
      <c r="B188" s="24"/>
      <c r="C188" s="21"/>
      <c r="D188" s="22"/>
      <c r="E188" s="327"/>
      <c r="F188" s="167" t="s">
        <v>1472</v>
      </c>
      <c r="G188" s="197">
        <f>G186+G187</f>
        <v>0</v>
      </c>
      <c r="H188" s="197">
        <f>H186+H187</f>
        <v>0</v>
      </c>
      <c r="I188" s="197">
        <f>I186+I187</f>
        <v>8448000</v>
      </c>
      <c r="J188" s="197">
        <f>SUM(G188:I188)</f>
        <v>8448000</v>
      </c>
    </row>
    <row r="189" spans="1:10">
      <c r="A189" s="21"/>
      <c r="B189" s="24"/>
      <c r="C189" s="21"/>
      <c r="D189" s="22"/>
      <c r="E189" s="327"/>
      <c r="F189" s="26"/>
      <c r="G189" s="30"/>
      <c r="H189" s="30"/>
      <c r="I189" s="30"/>
      <c r="J189" s="23"/>
    </row>
    <row r="190" spans="1:10">
      <c r="A190" s="21"/>
      <c r="B190" s="24"/>
      <c r="C190" s="31" t="s">
        <v>650</v>
      </c>
      <c r="D190" s="22"/>
      <c r="E190" s="327"/>
      <c r="F190" s="26" t="s">
        <v>774</v>
      </c>
      <c r="G190" s="30"/>
      <c r="H190" s="30"/>
      <c r="I190" s="30"/>
      <c r="J190" s="23"/>
    </row>
    <row r="191" spans="1:10">
      <c r="A191" s="21"/>
      <c r="B191" s="24"/>
      <c r="C191" s="21"/>
      <c r="D191" s="33">
        <v>160</v>
      </c>
      <c r="E191" s="201"/>
      <c r="F191" s="33" t="s">
        <v>1416</v>
      </c>
      <c r="G191" s="30"/>
      <c r="H191" s="30"/>
      <c r="I191" s="30"/>
      <c r="J191" s="23"/>
    </row>
    <row r="192" spans="1:10" hidden="1">
      <c r="A192" s="21"/>
      <c r="B192" s="24"/>
      <c r="C192" s="21"/>
      <c r="D192" s="22"/>
      <c r="E192" s="327"/>
      <c r="F192" s="22"/>
      <c r="G192" s="32"/>
      <c r="H192" s="23"/>
      <c r="I192" s="32"/>
      <c r="J192" s="32"/>
    </row>
    <row r="193" spans="1:10" hidden="1">
      <c r="A193" s="21"/>
      <c r="B193" s="24"/>
      <c r="C193" s="21"/>
      <c r="D193" s="22"/>
      <c r="E193" s="327"/>
      <c r="F193" s="22" t="s">
        <v>773</v>
      </c>
      <c r="G193" s="29"/>
      <c r="H193" s="23"/>
      <c r="I193" s="32"/>
      <c r="J193" s="32"/>
    </row>
    <row r="194" spans="1:10">
      <c r="A194" s="21"/>
      <c r="B194" s="24"/>
      <c r="C194" s="21"/>
      <c r="D194" s="22"/>
      <c r="E194" s="327">
        <v>499</v>
      </c>
      <c r="F194" s="191" t="s">
        <v>774</v>
      </c>
      <c r="G194" s="29">
        <v>4000000</v>
      </c>
      <c r="H194" s="23"/>
      <c r="I194" s="32"/>
      <c r="J194" s="277">
        <f>G194</f>
        <v>4000000</v>
      </c>
    </row>
    <row r="195" spans="1:10">
      <c r="A195" s="21"/>
      <c r="B195" s="24"/>
      <c r="C195" s="21"/>
      <c r="D195" s="22"/>
      <c r="E195" s="327"/>
      <c r="F195" s="26" t="s">
        <v>105</v>
      </c>
      <c r="G195" s="23"/>
      <c r="H195" s="23"/>
      <c r="I195" s="23"/>
      <c r="J195" s="23"/>
    </row>
    <row r="196" spans="1:10">
      <c r="A196" s="21"/>
      <c r="B196" s="24"/>
      <c r="C196" s="21"/>
      <c r="D196" s="22"/>
      <c r="E196" s="165" t="s">
        <v>1040</v>
      </c>
      <c r="F196" s="166" t="s">
        <v>1037</v>
      </c>
      <c r="G196" s="30">
        <f>G194</f>
        <v>4000000</v>
      </c>
      <c r="H196" s="23"/>
      <c r="I196" s="23"/>
      <c r="J196" s="30">
        <f>SUM(G196:I196)</f>
        <v>4000000</v>
      </c>
    </row>
    <row r="197" spans="1:10">
      <c r="A197" s="21"/>
      <c r="B197" s="24"/>
      <c r="C197" s="21"/>
      <c r="D197" s="22"/>
      <c r="E197" s="165">
        <v>13</v>
      </c>
      <c r="F197" s="166" t="s">
        <v>1038</v>
      </c>
      <c r="G197" s="30"/>
      <c r="H197" s="23"/>
      <c r="I197" s="23">
        <f>SUM(I193:I194)</f>
        <v>0</v>
      </c>
      <c r="J197" s="30"/>
    </row>
    <row r="198" spans="1:10">
      <c r="A198" s="21"/>
      <c r="B198" s="24"/>
      <c r="C198" s="21"/>
      <c r="D198" s="22"/>
      <c r="E198" s="327"/>
      <c r="F198" s="167" t="s">
        <v>106</v>
      </c>
      <c r="G198" s="195">
        <f>G196+G197</f>
        <v>4000000</v>
      </c>
      <c r="H198" s="195"/>
      <c r="I198" s="195">
        <f>I196+I197</f>
        <v>0</v>
      </c>
      <c r="J198" s="195">
        <f>SUM(G198:I198)</f>
        <v>4000000</v>
      </c>
    </row>
    <row r="199" spans="1:10" ht="16.149999999999999" customHeight="1">
      <c r="A199" s="21"/>
      <c r="B199" s="24"/>
      <c r="C199" s="21"/>
      <c r="D199" s="22"/>
      <c r="E199" s="327"/>
      <c r="F199" s="26" t="s">
        <v>1167</v>
      </c>
      <c r="G199" s="30"/>
      <c r="H199" s="30"/>
      <c r="I199" s="30"/>
      <c r="J199" s="30"/>
    </row>
    <row r="200" spans="1:10">
      <c r="A200" s="21"/>
      <c r="B200" s="24"/>
      <c r="C200" s="21"/>
      <c r="D200" s="22"/>
      <c r="E200" s="165" t="s">
        <v>1040</v>
      </c>
      <c r="F200" s="166" t="s">
        <v>1037</v>
      </c>
      <c r="G200" s="30">
        <f>G196</f>
        <v>4000000</v>
      </c>
      <c r="H200" s="30"/>
      <c r="I200" s="30"/>
      <c r="J200" s="30">
        <f>SUM(G200:I200)</f>
        <v>4000000</v>
      </c>
    </row>
    <row r="201" spans="1:10">
      <c r="A201" s="21"/>
      <c r="B201" s="24"/>
      <c r="C201" s="21"/>
      <c r="D201" s="22"/>
      <c r="E201" s="165">
        <v>13</v>
      </c>
      <c r="F201" s="166" t="s">
        <v>1038</v>
      </c>
      <c r="G201" s="30"/>
      <c r="H201" s="30"/>
      <c r="I201" s="30">
        <f>I197</f>
        <v>0</v>
      </c>
      <c r="J201" s="30"/>
    </row>
    <row r="202" spans="1:10">
      <c r="A202" s="21"/>
      <c r="B202" s="24"/>
      <c r="C202" s="21"/>
      <c r="D202" s="22"/>
      <c r="E202" s="327"/>
      <c r="F202" s="167" t="s">
        <v>1166</v>
      </c>
      <c r="G202" s="197">
        <f>G200+G201</f>
        <v>4000000</v>
      </c>
      <c r="H202" s="197">
        <f>H200+H201</f>
        <v>0</v>
      </c>
      <c r="I202" s="197">
        <f>I200+I201</f>
        <v>0</v>
      </c>
      <c r="J202" s="197">
        <f>SUM(G202:I202)</f>
        <v>4000000</v>
      </c>
    </row>
    <row r="203" spans="1:10">
      <c r="A203" s="21"/>
      <c r="B203" s="24"/>
      <c r="C203" s="25" t="s">
        <v>1071</v>
      </c>
      <c r="D203" s="22"/>
      <c r="E203" s="327"/>
      <c r="F203" s="26" t="s">
        <v>773</v>
      </c>
      <c r="G203" s="162"/>
      <c r="H203" s="162"/>
      <c r="I203" s="162"/>
      <c r="J203" s="162"/>
    </row>
    <row r="204" spans="1:10">
      <c r="A204" s="21"/>
      <c r="B204" s="24"/>
      <c r="C204" s="21"/>
      <c r="D204" s="22">
        <v>160</v>
      </c>
      <c r="E204" s="327"/>
      <c r="F204" s="33" t="s">
        <v>1416</v>
      </c>
      <c r="G204" s="162"/>
      <c r="H204" s="162"/>
      <c r="I204" s="162"/>
      <c r="J204" s="162"/>
    </row>
    <row r="205" spans="1:10" hidden="1">
      <c r="A205" s="21"/>
      <c r="B205" s="24"/>
      <c r="C205" s="21"/>
      <c r="D205" s="22"/>
      <c r="E205" s="327"/>
      <c r="F205" s="26"/>
      <c r="G205" s="162"/>
      <c r="H205" s="162"/>
      <c r="I205" s="162"/>
      <c r="J205" s="162"/>
    </row>
    <row r="206" spans="1:10">
      <c r="A206" s="21"/>
      <c r="B206" s="24"/>
      <c r="C206" s="21"/>
      <c r="D206" s="22"/>
      <c r="E206" s="327">
        <v>499</v>
      </c>
      <c r="F206" s="338" t="s">
        <v>773</v>
      </c>
      <c r="G206" s="30">
        <v>1000000</v>
      </c>
      <c r="H206" s="162"/>
      <c r="I206" s="162"/>
      <c r="J206" s="30">
        <f>I206+H206+G206</f>
        <v>1000000</v>
      </c>
    </row>
    <row r="207" spans="1:10">
      <c r="A207" s="21"/>
      <c r="B207" s="24"/>
      <c r="C207" s="21"/>
      <c r="D207" s="22"/>
      <c r="E207" s="327"/>
      <c r="F207" s="26" t="s">
        <v>105</v>
      </c>
      <c r="G207" s="162"/>
      <c r="H207" s="162"/>
      <c r="I207" s="162"/>
      <c r="J207" s="30"/>
    </row>
    <row r="208" spans="1:10">
      <c r="A208" s="21"/>
      <c r="B208" s="24"/>
      <c r="C208" s="21"/>
      <c r="D208" s="22"/>
      <c r="E208" s="165" t="s">
        <v>1040</v>
      </c>
      <c r="F208" s="166" t="s">
        <v>1037</v>
      </c>
      <c r="G208" s="30">
        <f>G206</f>
        <v>1000000</v>
      </c>
      <c r="H208" s="162">
        <f>H206</f>
        <v>0</v>
      </c>
      <c r="I208" s="162">
        <f>I206</f>
        <v>0</v>
      </c>
      <c r="J208" s="30">
        <f>J206</f>
        <v>1000000</v>
      </c>
    </row>
    <row r="209" spans="1:10">
      <c r="A209" s="21"/>
      <c r="B209" s="24"/>
      <c r="C209" s="21"/>
      <c r="D209" s="22"/>
      <c r="E209" s="165">
        <v>13</v>
      </c>
      <c r="F209" s="166" t="s">
        <v>1038</v>
      </c>
      <c r="G209" s="162"/>
      <c r="H209" s="162"/>
      <c r="I209" s="162"/>
      <c r="J209" s="162"/>
    </row>
    <row r="210" spans="1:10">
      <c r="A210" s="21"/>
      <c r="B210" s="24"/>
      <c r="C210" s="21"/>
      <c r="D210" s="22"/>
      <c r="E210" s="327"/>
      <c r="F210" s="167" t="s">
        <v>106</v>
      </c>
      <c r="G210" s="197">
        <f>G208+G209</f>
        <v>1000000</v>
      </c>
      <c r="H210" s="197">
        <f>H208+H209</f>
        <v>0</v>
      </c>
      <c r="I210" s="197">
        <f>I208+I209</f>
        <v>0</v>
      </c>
      <c r="J210" s="197">
        <f>J208+J209</f>
        <v>1000000</v>
      </c>
    </row>
    <row r="211" spans="1:10">
      <c r="A211" s="21"/>
      <c r="B211" s="24"/>
      <c r="C211" s="21"/>
      <c r="D211" s="22"/>
      <c r="E211" s="327"/>
      <c r="F211" s="26" t="s">
        <v>1072</v>
      </c>
      <c r="G211" s="162"/>
      <c r="H211" s="162"/>
      <c r="I211" s="162"/>
      <c r="J211" s="162"/>
    </row>
    <row r="212" spans="1:10">
      <c r="A212" s="21"/>
      <c r="B212" s="24"/>
      <c r="C212" s="21"/>
      <c r="D212" s="22"/>
      <c r="E212" s="165" t="s">
        <v>1040</v>
      </c>
      <c r="F212" s="166" t="s">
        <v>1037</v>
      </c>
      <c r="G212" s="30">
        <f>G208</f>
        <v>1000000</v>
      </c>
      <c r="H212" s="162"/>
      <c r="I212" s="162"/>
      <c r="J212" s="162"/>
    </row>
    <row r="213" spans="1:10">
      <c r="A213" s="21"/>
      <c r="B213" s="24"/>
      <c r="C213" s="21"/>
      <c r="D213" s="22"/>
      <c r="E213" s="165">
        <v>13</v>
      </c>
      <c r="F213" s="166" t="s">
        <v>1038</v>
      </c>
      <c r="G213" s="162"/>
      <c r="H213" s="162"/>
      <c r="I213" s="162"/>
      <c r="J213" s="162"/>
    </row>
    <row r="214" spans="1:10">
      <c r="A214" s="21"/>
      <c r="B214" s="24"/>
      <c r="C214" s="21"/>
      <c r="D214" s="22"/>
      <c r="E214" s="327"/>
      <c r="F214" s="167" t="s">
        <v>1073</v>
      </c>
      <c r="G214" s="197">
        <f>G212+G213</f>
        <v>1000000</v>
      </c>
      <c r="H214" s="197"/>
      <c r="I214" s="197"/>
      <c r="J214" s="197">
        <f>I214+H214+G214</f>
        <v>1000000</v>
      </c>
    </row>
    <row r="215" spans="1:10" ht="15" customHeight="1">
      <c r="A215" s="21"/>
      <c r="B215" s="24"/>
      <c r="C215" s="21"/>
      <c r="D215" s="22"/>
      <c r="E215" s="327"/>
      <c r="F215" s="26"/>
      <c r="G215" s="30"/>
      <c r="H215" s="30"/>
      <c r="I215" s="30"/>
      <c r="J215" s="23"/>
    </row>
    <row r="216" spans="1:10">
      <c r="A216" s="21"/>
      <c r="B216" s="24"/>
      <c r="C216" s="21"/>
      <c r="D216" s="22"/>
      <c r="E216" s="327"/>
      <c r="F216" s="26" t="s">
        <v>1047</v>
      </c>
      <c r="G216" s="30"/>
      <c r="H216" s="30"/>
      <c r="I216" s="30"/>
      <c r="J216" s="30"/>
    </row>
    <row r="217" spans="1:10">
      <c r="A217" s="21"/>
      <c r="B217" s="24"/>
      <c r="C217" s="21"/>
      <c r="D217" s="22"/>
      <c r="E217" s="165" t="s">
        <v>1040</v>
      </c>
      <c r="F217" s="166" t="s">
        <v>1037</v>
      </c>
      <c r="G217" s="30">
        <f>G170+G186+G202+G214</f>
        <v>72704000</v>
      </c>
      <c r="H217" s="30"/>
      <c r="I217" s="30"/>
      <c r="J217" s="30"/>
    </row>
    <row r="218" spans="1:10">
      <c r="A218" s="21"/>
      <c r="B218" s="24"/>
      <c r="C218" s="21"/>
      <c r="D218" s="22"/>
      <c r="E218" s="165">
        <v>13</v>
      </c>
      <c r="F218" s="166" t="s">
        <v>1038</v>
      </c>
      <c r="G218" s="30"/>
      <c r="H218" s="30"/>
      <c r="I218" s="30">
        <f>I171+I187+I201</f>
        <v>14898000</v>
      </c>
      <c r="J218" s="30"/>
    </row>
    <row r="219" spans="1:10">
      <c r="A219" s="21"/>
      <c r="B219" s="24"/>
      <c r="C219" s="21"/>
      <c r="D219" s="22"/>
      <c r="E219" s="327"/>
      <c r="F219" s="167" t="s">
        <v>1043</v>
      </c>
      <c r="G219" s="197">
        <f>G217+G218</f>
        <v>72704000</v>
      </c>
      <c r="H219" s="197">
        <f>H172+H188+H202</f>
        <v>0</v>
      </c>
      <c r="I219" s="197">
        <f>I172+I188+I202</f>
        <v>14898000</v>
      </c>
      <c r="J219" s="197">
        <f>SUM(G219:I219)</f>
        <v>87602000</v>
      </c>
    </row>
    <row r="220" spans="1:10">
      <c r="A220" s="21"/>
      <c r="B220" s="24"/>
      <c r="C220" s="21"/>
      <c r="D220" s="22"/>
      <c r="E220" s="327"/>
      <c r="F220" s="26"/>
      <c r="G220" s="162"/>
      <c r="H220" s="162"/>
      <c r="I220" s="162"/>
      <c r="J220" s="162"/>
    </row>
    <row r="221" spans="1:10">
      <c r="A221" s="21"/>
      <c r="B221" s="24"/>
      <c r="C221" s="343"/>
      <c r="D221" s="22"/>
      <c r="E221" s="327"/>
      <c r="F221" s="26" t="s">
        <v>1422</v>
      </c>
      <c r="G221" s="162"/>
      <c r="H221" s="162"/>
      <c r="I221" s="162"/>
      <c r="J221" s="162"/>
    </row>
    <row r="222" spans="1:10">
      <c r="A222" s="21"/>
      <c r="B222" s="24"/>
      <c r="C222" s="25" t="s">
        <v>77</v>
      </c>
      <c r="D222" s="22"/>
      <c r="E222" s="327"/>
      <c r="F222" s="26" t="s">
        <v>1423</v>
      </c>
      <c r="G222" s="162"/>
      <c r="H222" s="162"/>
      <c r="I222" s="162"/>
      <c r="J222" s="162"/>
    </row>
    <row r="223" spans="1:10" ht="25.5" customHeight="1">
      <c r="A223" s="21"/>
      <c r="B223" s="24"/>
      <c r="C223" s="25" t="s">
        <v>1231</v>
      </c>
      <c r="D223" s="22"/>
      <c r="E223" s="327"/>
      <c r="F223" s="236" t="s">
        <v>1424</v>
      </c>
      <c r="G223" s="162"/>
      <c r="H223" s="162"/>
      <c r="I223" s="162"/>
      <c r="J223" s="162"/>
    </row>
    <row r="224" spans="1:10">
      <c r="A224" s="21"/>
      <c r="B224" s="24"/>
      <c r="C224" s="21"/>
      <c r="D224" s="22">
        <v>840</v>
      </c>
      <c r="E224" s="327"/>
      <c r="F224" s="240" t="s">
        <v>1425</v>
      </c>
      <c r="G224" s="162"/>
      <c r="H224" s="162"/>
      <c r="I224" s="162"/>
      <c r="J224" s="162"/>
    </row>
    <row r="225" spans="1:10">
      <c r="A225" s="21"/>
      <c r="B225" s="24"/>
      <c r="C225" s="21"/>
      <c r="D225" s="22"/>
      <c r="E225" s="327">
        <v>481</v>
      </c>
      <c r="F225" s="240" t="s">
        <v>974</v>
      </c>
      <c r="G225" s="162">
        <v>3500000</v>
      </c>
      <c r="H225" s="162"/>
      <c r="I225" s="162"/>
      <c r="J225" s="162">
        <f>I225+H225+G225</f>
        <v>3500000</v>
      </c>
    </row>
    <row r="226" spans="1:10">
      <c r="A226" s="21"/>
      <c r="B226" s="24"/>
      <c r="C226" s="21"/>
      <c r="D226" s="22"/>
      <c r="E226" s="327"/>
      <c r="F226" s="26" t="s">
        <v>1426</v>
      </c>
      <c r="G226" s="162"/>
      <c r="H226" s="162"/>
      <c r="I226" s="162"/>
      <c r="J226" s="162"/>
    </row>
    <row r="227" spans="1:10">
      <c r="A227" s="21"/>
      <c r="B227" s="24"/>
      <c r="C227" s="21"/>
      <c r="D227" s="22"/>
      <c r="E227" s="165" t="s">
        <v>1040</v>
      </c>
      <c r="F227" s="166" t="s">
        <v>1037</v>
      </c>
      <c r="G227" s="162">
        <f>G225</f>
        <v>3500000</v>
      </c>
      <c r="H227" s="162"/>
      <c r="I227" s="162"/>
      <c r="J227" s="162">
        <f>G227</f>
        <v>3500000</v>
      </c>
    </row>
    <row r="228" spans="1:10">
      <c r="A228" s="21"/>
      <c r="B228" s="24"/>
      <c r="C228" s="21"/>
      <c r="D228" s="22"/>
      <c r="E228" s="165">
        <v>13</v>
      </c>
      <c r="F228" s="166" t="s">
        <v>1038</v>
      </c>
      <c r="G228" s="162"/>
      <c r="H228" s="162"/>
      <c r="I228" s="162"/>
      <c r="J228" s="162"/>
    </row>
    <row r="229" spans="1:10">
      <c r="A229" s="21"/>
      <c r="B229" s="24"/>
      <c r="C229" s="21"/>
      <c r="D229" s="22"/>
      <c r="E229" s="327"/>
      <c r="F229" s="167" t="s">
        <v>1427</v>
      </c>
      <c r="G229" s="197">
        <f>G227</f>
        <v>3500000</v>
      </c>
      <c r="H229" s="197"/>
      <c r="I229" s="197"/>
      <c r="J229" s="197">
        <f>G229+H229+I229</f>
        <v>3500000</v>
      </c>
    </row>
    <row r="230" spans="1:10">
      <c r="A230" s="21"/>
      <c r="B230" s="24"/>
      <c r="C230" s="21"/>
      <c r="D230" s="22"/>
      <c r="E230" s="327"/>
      <c r="F230" s="26" t="s">
        <v>1285</v>
      </c>
      <c r="G230" s="162"/>
      <c r="H230" s="162"/>
      <c r="I230" s="162"/>
      <c r="J230" s="162"/>
    </row>
    <row r="231" spans="1:10">
      <c r="A231" s="21"/>
      <c r="B231" s="24"/>
      <c r="C231" s="21"/>
      <c r="D231" s="22"/>
      <c r="E231" s="165" t="s">
        <v>1040</v>
      </c>
      <c r="F231" s="166" t="s">
        <v>1037</v>
      </c>
      <c r="G231" s="162">
        <f>G227</f>
        <v>3500000</v>
      </c>
      <c r="H231" s="162"/>
      <c r="I231" s="162"/>
      <c r="J231" s="162">
        <f>G231</f>
        <v>3500000</v>
      </c>
    </row>
    <row r="232" spans="1:10">
      <c r="A232" s="21"/>
      <c r="B232" s="24"/>
      <c r="C232" s="21"/>
      <c r="D232" s="22"/>
      <c r="E232" s="165">
        <v>13</v>
      </c>
      <c r="F232" s="166" t="s">
        <v>1038</v>
      </c>
      <c r="G232" s="162"/>
      <c r="H232" s="162"/>
      <c r="I232" s="162"/>
      <c r="J232" s="162"/>
    </row>
    <row r="233" spans="1:10">
      <c r="A233" s="21"/>
      <c r="B233" s="24"/>
      <c r="C233" s="21"/>
      <c r="D233" s="22"/>
      <c r="E233" s="327"/>
      <c r="F233" s="167" t="s">
        <v>1286</v>
      </c>
      <c r="G233" s="197">
        <f>G229</f>
        <v>3500000</v>
      </c>
      <c r="H233" s="197"/>
      <c r="I233" s="197"/>
      <c r="J233" s="197">
        <f>G233+H233+I233</f>
        <v>3500000</v>
      </c>
    </row>
    <row r="234" spans="1:10">
      <c r="A234" s="21"/>
      <c r="B234" s="24"/>
      <c r="C234" s="21"/>
      <c r="D234" s="22"/>
      <c r="E234" s="327"/>
      <c r="F234" s="26" t="s">
        <v>92</v>
      </c>
      <c r="G234" s="162"/>
      <c r="H234" s="162"/>
      <c r="I234" s="162"/>
      <c r="J234" s="162"/>
    </row>
    <row r="235" spans="1:10">
      <c r="A235" s="21"/>
      <c r="B235" s="24"/>
      <c r="C235" s="21"/>
      <c r="D235" s="22"/>
      <c r="E235" s="165" t="s">
        <v>1040</v>
      </c>
      <c r="F235" s="166" t="s">
        <v>1037</v>
      </c>
      <c r="G235" s="162">
        <f>G231</f>
        <v>3500000</v>
      </c>
      <c r="H235" s="162"/>
      <c r="I235" s="162"/>
      <c r="J235" s="162"/>
    </row>
    <row r="236" spans="1:10">
      <c r="A236" s="21"/>
      <c r="B236" s="24"/>
      <c r="C236" s="21"/>
      <c r="D236" s="22"/>
      <c r="E236" s="165">
        <v>13</v>
      </c>
      <c r="F236" s="166" t="s">
        <v>1038</v>
      </c>
      <c r="G236" s="162"/>
      <c r="H236" s="162"/>
      <c r="I236" s="162"/>
      <c r="J236" s="162"/>
    </row>
    <row r="237" spans="1:10">
      <c r="A237" s="21"/>
      <c r="B237" s="24"/>
      <c r="C237" s="21"/>
      <c r="D237" s="22"/>
      <c r="E237" s="327"/>
      <c r="F237" s="167" t="s">
        <v>93</v>
      </c>
      <c r="G237" s="197">
        <f>G235</f>
        <v>3500000</v>
      </c>
      <c r="H237" s="197"/>
      <c r="I237" s="197"/>
      <c r="J237" s="197">
        <f>I237+H237+G237</f>
        <v>3500000</v>
      </c>
    </row>
    <row r="238" spans="1:10" hidden="1">
      <c r="A238" s="21"/>
      <c r="B238" s="24"/>
      <c r="C238" s="21"/>
      <c r="D238" s="22"/>
      <c r="E238" s="327"/>
      <c r="F238" s="26"/>
      <c r="G238" s="162"/>
      <c r="H238" s="162"/>
      <c r="I238" s="162"/>
      <c r="J238" s="162"/>
    </row>
    <row r="239" spans="1:10" hidden="1">
      <c r="A239" s="21"/>
      <c r="B239" s="24"/>
      <c r="C239" s="21"/>
      <c r="D239" s="22"/>
      <c r="E239" s="327"/>
      <c r="F239" s="26"/>
      <c r="G239" s="162"/>
      <c r="H239" s="162"/>
      <c r="I239" s="162"/>
      <c r="J239" s="162"/>
    </row>
    <row r="240" spans="1:10" hidden="1">
      <c r="A240" s="21"/>
      <c r="B240" s="24"/>
      <c r="C240" s="21"/>
      <c r="D240" s="22"/>
      <c r="E240" s="327"/>
      <c r="F240" s="26"/>
      <c r="G240" s="162"/>
      <c r="H240" s="162"/>
      <c r="I240" s="162"/>
      <c r="J240" s="162"/>
    </row>
    <row r="241" spans="1:17" hidden="1">
      <c r="A241" s="21"/>
      <c r="B241" s="24"/>
      <c r="C241" s="21"/>
      <c r="D241" s="22"/>
      <c r="E241" s="327"/>
      <c r="F241" s="26"/>
      <c r="G241" s="162"/>
      <c r="H241" s="162"/>
      <c r="I241" s="162"/>
      <c r="J241" s="162"/>
    </row>
    <row r="242" spans="1:17" hidden="1">
      <c r="A242" s="21"/>
      <c r="B242" s="24"/>
      <c r="C242" s="21"/>
      <c r="D242" s="22"/>
      <c r="E242" s="327"/>
      <c r="F242" s="26"/>
      <c r="G242" s="162"/>
      <c r="H242" s="162"/>
      <c r="I242" s="162"/>
      <c r="J242" s="162"/>
    </row>
    <row r="243" spans="1:17" hidden="1">
      <c r="A243" s="21"/>
      <c r="B243" s="24"/>
      <c r="C243" s="21"/>
      <c r="D243" s="22"/>
      <c r="E243" s="327"/>
      <c r="F243" s="26"/>
      <c r="G243" s="162"/>
      <c r="H243" s="162"/>
      <c r="I243" s="162"/>
      <c r="J243" s="162"/>
    </row>
    <row r="244" spans="1:17" hidden="1">
      <c r="A244" s="21"/>
      <c r="B244" s="24"/>
      <c r="C244" s="21"/>
      <c r="D244" s="22"/>
      <c r="E244" s="327"/>
      <c r="F244" s="26"/>
      <c r="G244" s="162"/>
      <c r="H244" s="162"/>
      <c r="I244" s="162"/>
      <c r="J244" s="162"/>
    </row>
    <row r="245" spans="1:17">
      <c r="A245" s="21"/>
      <c r="B245" s="24"/>
      <c r="C245" s="21"/>
      <c r="D245" s="22"/>
      <c r="E245" s="327"/>
      <c r="F245" s="26"/>
      <c r="G245" s="162"/>
      <c r="H245" s="162"/>
      <c r="I245" s="162"/>
      <c r="J245" s="162"/>
    </row>
    <row r="246" spans="1:17" s="306" customFormat="1">
      <c r="A246" s="21"/>
      <c r="B246" s="24"/>
      <c r="C246" s="25" t="s">
        <v>39</v>
      </c>
      <c r="D246" s="22"/>
      <c r="E246" s="327"/>
      <c r="F246" s="26" t="s">
        <v>1361</v>
      </c>
      <c r="G246" s="162"/>
      <c r="H246" s="162"/>
      <c r="I246" s="162"/>
      <c r="J246" s="162"/>
      <c r="K246" s="19"/>
      <c r="L246" s="19"/>
      <c r="M246" s="19"/>
      <c r="N246" s="19"/>
      <c r="O246" s="19"/>
      <c r="P246" s="19"/>
      <c r="Q246" s="19"/>
    </row>
    <row r="247" spans="1:17" s="306" customFormat="1">
      <c r="A247" s="21"/>
      <c r="B247" s="24"/>
      <c r="C247" s="25" t="s">
        <v>152</v>
      </c>
      <c r="D247" s="22"/>
      <c r="E247" s="327"/>
      <c r="F247" s="26" t="s">
        <v>1362</v>
      </c>
      <c r="G247" s="162"/>
      <c r="H247" s="162"/>
      <c r="I247" s="162"/>
      <c r="J247" s="162"/>
      <c r="K247" s="19"/>
      <c r="L247" s="19"/>
      <c r="M247" s="19"/>
      <c r="N247" s="19"/>
      <c r="O247" s="19"/>
      <c r="P247" s="19"/>
      <c r="Q247" s="19"/>
    </row>
    <row r="248" spans="1:17" s="306" customFormat="1">
      <c r="A248" s="21"/>
      <c r="B248" s="24"/>
      <c r="C248" s="21"/>
      <c r="D248" s="22">
        <v>620</v>
      </c>
      <c r="E248" s="327"/>
      <c r="F248" s="240" t="s">
        <v>838</v>
      </c>
      <c r="G248" s="162"/>
      <c r="H248" s="162"/>
      <c r="I248" s="162"/>
      <c r="J248" s="162"/>
      <c r="K248" s="19"/>
      <c r="L248" s="19"/>
      <c r="M248" s="19"/>
      <c r="N248" s="19"/>
      <c r="O248" s="19"/>
      <c r="P248" s="19"/>
      <c r="Q248" s="19"/>
    </row>
    <row r="249" spans="1:17" s="306" customFormat="1">
      <c r="A249" s="21"/>
      <c r="B249" s="24"/>
      <c r="C249" s="21"/>
      <c r="D249" s="22"/>
      <c r="E249" s="327">
        <v>511</v>
      </c>
      <c r="F249" s="240" t="s">
        <v>784</v>
      </c>
      <c r="G249" s="162"/>
      <c r="H249" s="162"/>
      <c r="I249" s="162"/>
      <c r="J249" s="162">
        <f>I249+H249+G249</f>
        <v>0</v>
      </c>
      <c r="K249" s="19"/>
      <c r="L249" s="19"/>
      <c r="M249" s="19"/>
      <c r="N249" s="19"/>
      <c r="O249" s="19"/>
      <c r="P249" s="19"/>
      <c r="Q249" s="19"/>
    </row>
    <row r="250" spans="1:17" s="306" customFormat="1">
      <c r="A250" s="21"/>
      <c r="B250" s="24"/>
      <c r="C250" s="21"/>
      <c r="D250" s="22"/>
      <c r="E250" s="327">
        <v>515</v>
      </c>
      <c r="F250" s="240" t="s">
        <v>835</v>
      </c>
      <c r="G250" s="162"/>
      <c r="H250" s="162"/>
      <c r="I250" s="162">
        <f>1500000+50000</f>
        <v>1550000</v>
      </c>
      <c r="J250" s="162">
        <f>I250+H250+G250</f>
        <v>1550000</v>
      </c>
      <c r="K250" s="19"/>
      <c r="L250" s="19"/>
      <c r="M250" s="19"/>
      <c r="N250" s="19"/>
      <c r="O250" s="19"/>
      <c r="P250" s="19"/>
      <c r="Q250" s="19"/>
    </row>
    <row r="251" spans="1:17" s="306" customFormat="1">
      <c r="A251" s="21"/>
      <c r="B251" s="24"/>
      <c r="C251" s="21"/>
      <c r="D251" s="22"/>
      <c r="E251" s="327"/>
      <c r="F251" s="26" t="s">
        <v>42</v>
      </c>
      <c r="G251" s="162"/>
      <c r="H251" s="162"/>
      <c r="I251" s="162"/>
      <c r="J251" s="162"/>
      <c r="K251" s="19"/>
      <c r="L251" s="19"/>
      <c r="M251" s="19"/>
      <c r="N251" s="19"/>
      <c r="O251" s="19"/>
      <c r="P251" s="19"/>
      <c r="Q251" s="19"/>
    </row>
    <row r="252" spans="1:17" s="306" customFormat="1">
      <c r="A252" s="21"/>
      <c r="B252" s="24"/>
      <c r="C252" s="21"/>
      <c r="D252" s="22"/>
      <c r="E252" s="165" t="s">
        <v>1040</v>
      </c>
      <c r="F252" s="166" t="s">
        <v>1037</v>
      </c>
      <c r="G252" s="162">
        <f>G250</f>
        <v>0</v>
      </c>
      <c r="H252" s="162"/>
      <c r="I252" s="162"/>
      <c r="J252" s="162"/>
      <c r="K252" s="19"/>
      <c r="L252" s="19"/>
      <c r="M252" s="19"/>
      <c r="N252" s="19"/>
      <c r="O252" s="19"/>
      <c r="P252" s="19"/>
      <c r="Q252" s="19"/>
    </row>
    <row r="253" spans="1:17" s="306" customFormat="1">
      <c r="A253" s="21"/>
      <c r="B253" s="24"/>
      <c r="C253" s="21"/>
      <c r="D253" s="22"/>
      <c r="E253" s="165">
        <v>13</v>
      </c>
      <c r="F253" s="166" t="s">
        <v>1038</v>
      </c>
      <c r="G253" s="162"/>
      <c r="H253" s="162"/>
      <c r="I253" s="162">
        <f>I250+I249</f>
        <v>1550000</v>
      </c>
      <c r="J253" s="162"/>
      <c r="K253" s="19"/>
      <c r="L253" s="19"/>
      <c r="M253" s="19"/>
      <c r="N253" s="19"/>
      <c r="O253" s="19"/>
      <c r="P253" s="19"/>
      <c r="Q253" s="19"/>
    </row>
    <row r="254" spans="1:17" s="306" customFormat="1">
      <c r="A254" s="21"/>
      <c r="B254" s="24"/>
      <c r="C254" s="21"/>
      <c r="D254" s="22"/>
      <c r="E254" s="327"/>
      <c r="F254" s="167" t="s">
        <v>43</v>
      </c>
      <c r="G254" s="197">
        <f>G252</f>
        <v>0</v>
      </c>
      <c r="H254" s="197"/>
      <c r="I254" s="197">
        <f>I253</f>
        <v>1550000</v>
      </c>
      <c r="J254" s="197">
        <f>I254+H254+G254</f>
        <v>1550000</v>
      </c>
      <c r="K254" s="19"/>
      <c r="L254" s="19"/>
      <c r="M254" s="19"/>
      <c r="N254" s="19"/>
      <c r="O254" s="19"/>
      <c r="P254" s="19"/>
      <c r="Q254" s="19"/>
    </row>
    <row r="255" spans="1:17" s="306" customFormat="1">
      <c r="A255" s="21"/>
      <c r="B255" s="24"/>
      <c r="C255" s="21"/>
      <c r="D255" s="22"/>
      <c r="E255" s="327"/>
      <c r="F255" s="26" t="s">
        <v>1363</v>
      </c>
      <c r="G255" s="162"/>
      <c r="H255" s="162"/>
      <c r="I255" s="162"/>
      <c r="J255" s="162"/>
      <c r="K255" s="19"/>
      <c r="L255" s="19"/>
      <c r="M255" s="19"/>
      <c r="N255" s="19"/>
      <c r="O255" s="19"/>
      <c r="P255" s="19"/>
      <c r="Q255" s="19"/>
    </row>
    <row r="256" spans="1:17" s="306" customFormat="1">
      <c r="A256" s="21"/>
      <c r="B256" s="24"/>
      <c r="C256" s="21"/>
      <c r="D256" s="22"/>
      <c r="E256" s="165" t="s">
        <v>1040</v>
      </c>
      <c r="F256" s="166" t="s">
        <v>1037</v>
      </c>
      <c r="G256" s="162">
        <f>G252</f>
        <v>0</v>
      </c>
      <c r="H256" s="162"/>
      <c r="I256" s="162"/>
      <c r="J256" s="162"/>
      <c r="K256" s="19"/>
      <c r="L256" s="19"/>
      <c r="M256" s="19"/>
      <c r="N256" s="19"/>
      <c r="O256" s="19"/>
      <c r="P256" s="19"/>
      <c r="Q256" s="19"/>
    </row>
    <row r="257" spans="1:17" s="306" customFormat="1">
      <c r="A257" s="21"/>
      <c r="B257" s="24"/>
      <c r="C257" s="21"/>
      <c r="D257" s="22"/>
      <c r="E257" s="165">
        <v>13</v>
      </c>
      <c r="F257" s="166" t="s">
        <v>1038</v>
      </c>
      <c r="G257" s="162"/>
      <c r="H257" s="162"/>
      <c r="I257" s="162">
        <f>I253</f>
        <v>1550000</v>
      </c>
      <c r="J257" s="162"/>
      <c r="K257" s="19"/>
      <c r="L257" s="19"/>
      <c r="M257" s="19"/>
      <c r="N257" s="19"/>
      <c r="O257" s="19"/>
      <c r="P257" s="19"/>
      <c r="Q257" s="19"/>
    </row>
    <row r="258" spans="1:17" s="306" customFormat="1">
      <c r="A258" s="21"/>
      <c r="B258" s="24"/>
      <c r="C258" s="21"/>
      <c r="D258" s="22"/>
      <c r="E258" s="327"/>
      <c r="F258" s="167" t="s">
        <v>1364</v>
      </c>
      <c r="G258" s="197">
        <f>G256</f>
        <v>0</v>
      </c>
      <c r="H258" s="197"/>
      <c r="I258" s="197">
        <f>I257</f>
        <v>1550000</v>
      </c>
      <c r="J258" s="197">
        <f>SUM(G258:I258)</f>
        <v>1550000</v>
      </c>
      <c r="K258" s="19"/>
      <c r="L258" s="19"/>
      <c r="M258" s="19"/>
      <c r="N258" s="19"/>
      <c r="O258" s="19"/>
      <c r="P258" s="19"/>
      <c r="Q258" s="19"/>
    </row>
    <row r="259" spans="1:17" s="306" customFormat="1" hidden="1">
      <c r="A259" s="21"/>
      <c r="B259" s="24"/>
      <c r="C259" s="21"/>
      <c r="D259" s="22"/>
      <c r="E259" s="327"/>
      <c r="F259" s="26"/>
      <c r="G259" s="162"/>
      <c r="H259" s="162"/>
      <c r="I259" s="162"/>
      <c r="J259" s="162"/>
      <c r="K259" s="19"/>
      <c r="L259" s="19"/>
      <c r="M259" s="19"/>
      <c r="N259" s="19"/>
      <c r="O259" s="19"/>
      <c r="P259" s="19"/>
      <c r="Q259" s="19"/>
    </row>
    <row r="260" spans="1:17" s="306" customFormat="1" hidden="1">
      <c r="A260" s="21"/>
      <c r="B260" s="24"/>
      <c r="C260" s="21"/>
      <c r="D260" s="22"/>
      <c r="E260" s="327"/>
      <c r="F260" s="26"/>
      <c r="G260" s="162"/>
      <c r="H260" s="162"/>
      <c r="I260" s="162"/>
      <c r="J260" s="162"/>
      <c r="K260" s="19"/>
      <c r="L260" s="19"/>
      <c r="M260" s="19"/>
      <c r="N260" s="19"/>
      <c r="O260" s="19"/>
      <c r="P260" s="19"/>
      <c r="Q260" s="19"/>
    </row>
    <row r="261" spans="1:17" s="306" customFormat="1" hidden="1">
      <c r="A261" s="21"/>
      <c r="B261" s="24"/>
      <c r="C261" s="21"/>
      <c r="D261" s="22"/>
      <c r="E261" s="327"/>
      <c r="F261" s="26"/>
      <c r="G261" s="162"/>
      <c r="H261" s="162"/>
      <c r="I261" s="162"/>
      <c r="J261" s="162"/>
      <c r="K261" s="19"/>
      <c r="L261" s="19"/>
      <c r="M261" s="19"/>
      <c r="N261" s="19"/>
      <c r="O261" s="19"/>
      <c r="P261" s="19"/>
      <c r="Q261" s="19"/>
    </row>
    <row r="262" spans="1:17" s="306" customFormat="1" hidden="1">
      <c r="A262" s="21"/>
      <c r="B262" s="24"/>
      <c r="C262" s="21"/>
      <c r="D262" s="22"/>
      <c r="E262" s="327"/>
      <c r="F262" s="26"/>
      <c r="G262" s="162"/>
      <c r="H262" s="162"/>
      <c r="I262" s="162"/>
      <c r="J262" s="162"/>
      <c r="K262" s="19"/>
      <c r="L262" s="19"/>
      <c r="M262" s="19"/>
      <c r="N262" s="19"/>
      <c r="O262" s="19"/>
      <c r="P262" s="19"/>
      <c r="Q262" s="19"/>
    </row>
    <row r="263" spans="1:17" s="306" customFormat="1" hidden="1">
      <c r="A263" s="21"/>
      <c r="B263" s="24"/>
      <c r="C263" s="21"/>
      <c r="D263" s="22"/>
      <c r="E263" s="327"/>
      <c r="F263" s="26"/>
      <c r="G263" s="162"/>
      <c r="H263" s="162"/>
      <c r="I263" s="162"/>
      <c r="J263" s="162"/>
      <c r="K263" s="19"/>
      <c r="L263" s="19"/>
      <c r="M263" s="19"/>
      <c r="N263" s="19"/>
      <c r="O263" s="19"/>
      <c r="P263" s="19"/>
      <c r="Q263" s="19"/>
    </row>
    <row r="264" spans="1:17" s="306" customFormat="1" hidden="1">
      <c r="A264" s="21"/>
      <c r="B264" s="24"/>
      <c r="C264" s="21"/>
      <c r="D264" s="22"/>
      <c r="E264" s="327"/>
      <c r="F264" s="26"/>
      <c r="G264" s="162"/>
      <c r="H264" s="162"/>
      <c r="I264" s="162"/>
      <c r="J264" s="162"/>
      <c r="K264" s="19"/>
      <c r="L264" s="19"/>
      <c r="M264" s="19"/>
      <c r="N264" s="19"/>
      <c r="O264" s="19"/>
      <c r="P264" s="19"/>
      <c r="Q264" s="19"/>
    </row>
    <row r="265" spans="1:17" s="306" customFormat="1" hidden="1">
      <c r="A265" s="21"/>
      <c r="B265" s="24"/>
      <c r="C265" s="21"/>
      <c r="D265" s="22"/>
      <c r="E265" s="327"/>
      <c r="F265" s="26"/>
      <c r="G265" s="162"/>
      <c r="H265" s="162"/>
      <c r="I265" s="162"/>
      <c r="J265" s="162"/>
      <c r="K265" s="19"/>
      <c r="L265" s="19"/>
      <c r="M265" s="19"/>
      <c r="N265" s="19"/>
      <c r="O265" s="19"/>
      <c r="P265" s="19"/>
      <c r="Q265" s="19"/>
    </row>
    <row r="266" spans="1:17" s="306" customFormat="1" hidden="1">
      <c r="A266" s="21"/>
      <c r="B266" s="24"/>
      <c r="C266" s="21"/>
      <c r="D266" s="22"/>
      <c r="E266" s="327"/>
      <c r="F266" s="26"/>
      <c r="G266" s="162"/>
      <c r="H266" s="162"/>
      <c r="I266" s="162"/>
      <c r="J266" s="162"/>
      <c r="K266" s="19"/>
      <c r="L266" s="19"/>
      <c r="M266" s="19"/>
      <c r="N266" s="19"/>
      <c r="O266" s="19"/>
      <c r="P266" s="19"/>
      <c r="Q266" s="19"/>
    </row>
    <row r="267" spans="1:17" s="306" customFormat="1">
      <c r="A267" s="21"/>
      <c r="B267" s="24"/>
      <c r="C267" s="21"/>
      <c r="D267" s="22"/>
      <c r="E267" s="327"/>
      <c r="F267" s="26"/>
      <c r="G267" s="162"/>
      <c r="H267" s="162"/>
      <c r="I267" s="162"/>
      <c r="J267" s="162"/>
      <c r="K267" s="19"/>
      <c r="L267" s="19"/>
      <c r="M267" s="19"/>
      <c r="N267" s="19"/>
      <c r="O267" s="19"/>
      <c r="P267" s="19"/>
      <c r="Q267" s="19"/>
    </row>
    <row r="268" spans="1:17" s="306" customFormat="1" ht="24" customHeight="1">
      <c r="A268" s="21"/>
      <c r="B268" s="24"/>
      <c r="C268" s="25" t="s">
        <v>1398</v>
      </c>
      <c r="D268" s="22"/>
      <c r="E268" s="327"/>
      <c r="F268" s="236" t="s">
        <v>1399</v>
      </c>
      <c r="G268" s="162"/>
      <c r="H268" s="162"/>
      <c r="I268" s="162"/>
      <c r="J268" s="162"/>
      <c r="K268" s="19"/>
      <c r="L268" s="19"/>
      <c r="M268" s="19"/>
      <c r="N268" s="19"/>
      <c r="O268" s="19"/>
      <c r="P268" s="19"/>
      <c r="Q268" s="19"/>
    </row>
    <row r="269" spans="1:17" s="306" customFormat="1" ht="12.75" customHeight="1">
      <c r="A269" s="21"/>
      <c r="B269" s="24"/>
      <c r="C269" s="21"/>
      <c r="D269" s="22">
        <v>620</v>
      </c>
      <c r="E269" s="327"/>
      <c r="F269" s="240" t="s">
        <v>838</v>
      </c>
      <c r="G269" s="162"/>
      <c r="H269" s="162"/>
      <c r="I269" s="162"/>
      <c r="J269" s="162"/>
      <c r="K269" s="19"/>
      <c r="L269" s="19"/>
      <c r="M269" s="19"/>
      <c r="N269" s="19"/>
      <c r="O269" s="19"/>
      <c r="P269" s="19"/>
      <c r="Q269" s="19"/>
    </row>
    <row r="270" spans="1:17" s="306" customFormat="1" ht="12.75" customHeight="1">
      <c r="A270" s="21"/>
      <c r="B270" s="24"/>
      <c r="C270" s="21"/>
      <c r="D270" s="22"/>
      <c r="E270" s="327">
        <v>511</v>
      </c>
      <c r="F270" s="240" t="s">
        <v>784</v>
      </c>
      <c r="G270" s="162"/>
      <c r="H270" s="162"/>
      <c r="I270" s="162">
        <f>350000+585000</f>
        <v>935000</v>
      </c>
      <c r="J270" s="162">
        <f>I270+H270+G270</f>
        <v>935000</v>
      </c>
      <c r="K270" s="19"/>
      <c r="L270" s="19"/>
      <c r="M270" s="19"/>
      <c r="N270" s="19"/>
      <c r="O270" s="19"/>
      <c r="P270" s="19"/>
      <c r="Q270" s="19"/>
    </row>
    <row r="271" spans="1:17" s="306" customFormat="1" ht="12.75" customHeight="1">
      <c r="A271" s="21"/>
      <c r="B271" s="24"/>
      <c r="C271" s="21"/>
      <c r="D271" s="22"/>
      <c r="E271" s="327">
        <v>541</v>
      </c>
      <c r="F271" s="240" t="s">
        <v>837</v>
      </c>
      <c r="G271" s="162"/>
      <c r="H271" s="162"/>
      <c r="I271" s="393">
        <f>360000+550000</f>
        <v>910000</v>
      </c>
      <c r="J271" s="393">
        <f>I271+H271+G271</f>
        <v>910000</v>
      </c>
      <c r="K271" s="19"/>
      <c r="L271" s="19"/>
      <c r="M271" s="19"/>
      <c r="N271" s="19"/>
      <c r="O271" s="19"/>
      <c r="P271" s="19"/>
      <c r="Q271" s="19"/>
    </row>
    <row r="272" spans="1:17" s="306" customFormat="1" ht="12.75" customHeight="1">
      <c r="A272" s="21"/>
      <c r="B272" s="24"/>
      <c r="C272" s="21"/>
      <c r="D272" s="22"/>
      <c r="E272" s="327"/>
      <c r="F272" s="26" t="s">
        <v>42</v>
      </c>
      <c r="G272" s="162"/>
      <c r="H272" s="162"/>
      <c r="I272" s="162"/>
      <c r="J272" s="162"/>
      <c r="K272" s="19"/>
      <c r="L272" s="19"/>
      <c r="M272" s="19"/>
      <c r="N272" s="19"/>
      <c r="O272" s="19"/>
      <c r="P272" s="19"/>
      <c r="Q272" s="19"/>
    </row>
    <row r="273" spans="1:17" s="306" customFormat="1" ht="12.75" customHeight="1">
      <c r="A273" s="21"/>
      <c r="B273" s="24"/>
      <c r="C273" s="21"/>
      <c r="D273" s="22"/>
      <c r="E273" s="165" t="s">
        <v>1040</v>
      </c>
      <c r="F273" s="166" t="s">
        <v>1037</v>
      </c>
      <c r="G273" s="162">
        <f>G270+G271</f>
        <v>0</v>
      </c>
      <c r="H273" s="162"/>
      <c r="I273" s="162"/>
      <c r="J273" s="162"/>
      <c r="K273" s="19"/>
      <c r="L273" s="19"/>
      <c r="M273" s="19"/>
      <c r="N273" s="19"/>
      <c r="O273" s="19"/>
      <c r="P273" s="19"/>
      <c r="Q273" s="19"/>
    </row>
    <row r="274" spans="1:17" s="306" customFormat="1" ht="12.75" customHeight="1">
      <c r="A274" s="21"/>
      <c r="B274" s="24"/>
      <c r="C274" s="21"/>
      <c r="D274" s="22"/>
      <c r="E274" s="165">
        <v>13</v>
      </c>
      <c r="F274" s="166" t="s">
        <v>1038</v>
      </c>
      <c r="G274" s="162"/>
      <c r="H274" s="162"/>
      <c r="I274" s="162">
        <f>I271+I270</f>
        <v>1845000</v>
      </c>
      <c r="J274" s="162"/>
      <c r="K274" s="19"/>
      <c r="L274" s="19"/>
      <c r="M274" s="19"/>
      <c r="N274" s="19"/>
      <c r="O274" s="19"/>
      <c r="P274" s="19"/>
      <c r="Q274" s="19"/>
    </row>
    <row r="275" spans="1:17" s="306" customFormat="1" ht="12.75" customHeight="1">
      <c r="A275" s="21"/>
      <c r="B275" s="24"/>
      <c r="C275" s="21"/>
      <c r="D275" s="22"/>
      <c r="E275" s="327"/>
      <c r="F275" s="167" t="s">
        <v>43</v>
      </c>
      <c r="G275" s="197">
        <f>G273</f>
        <v>0</v>
      </c>
      <c r="H275" s="197"/>
      <c r="I275" s="197">
        <f>I274</f>
        <v>1845000</v>
      </c>
      <c r="J275" s="197">
        <f>I275+H275+G275</f>
        <v>1845000</v>
      </c>
      <c r="K275" s="19"/>
      <c r="L275" s="19"/>
      <c r="M275" s="19"/>
      <c r="N275" s="19"/>
      <c r="O275" s="19"/>
      <c r="P275" s="19"/>
      <c r="Q275" s="19"/>
    </row>
    <row r="276" spans="1:17" s="306" customFormat="1" ht="12.75" customHeight="1">
      <c r="A276" s="21"/>
      <c r="B276" s="24"/>
      <c r="C276" s="21"/>
      <c r="D276" s="22"/>
      <c r="E276" s="327"/>
      <c r="F276" s="26" t="s">
        <v>1483</v>
      </c>
      <c r="G276" s="162"/>
      <c r="H276" s="162"/>
      <c r="I276" s="162"/>
      <c r="J276" s="162"/>
      <c r="K276" s="19"/>
      <c r="L276" s="19"/>
      <c r="M276" s="19"/>
      <c r="N276" s="19"/>
      <c r="O276" s="19"/>
      <c r="P276" s="19"/>
      <c r="Q276" s="19"/>
    </row>
    <row r="277" spans="1:17" s="306" customFormat="1" ht="12.75" customHeight="1">
      <c r="A277" s="21"/>
      <c r="B277" s="24"/>
      <c r="C277" s="21"/>
      <c r="D277" s="22"/>
      <c r="E277" s="165" t="s">
        <v>1040</v>
      </c>
      <c r="F277" s="166" t="s">
        <v>1037</v>
      </c>
      <c r="G277" s="162">
        <f>G273</f>
        <v>0</v>
      </c>
      <c r="H277" s="162"/>
      <c r="I277" s="162"/>
      <c r="J277" s="162"/>
      <c r="K277" s="19"/>
      <c r="L277" s="19"/>
      <c r="M277" s="19"/>
      <c r="N277" s="19"/>
      <c r="O277" s="19"/>
      <c r="P277" s="19"/>
      <c r="Q277" s="19"/>
    </row>
    <row r="278" spans="1:17" s="306" customFormat="1" ht="12.75" customHeight="1">
      <c r="A278" s="21"/>
      <c r="B278" s="24"/>
      <c r="C278" s="21"/>
      <c r="D278" s="22"/>
      <c r="E278" s="165">
        <v>13</v>
      </c>
      <c r="F278" s="166" t="s">
        <v>1038</v>
      </c>
      <c r="G278" s="162"/>
      <c r="H278" s="162"/>
      <c r="I278" s="162">
        <f>I274</f>
        <v>1845000</v>
      </c>
      <c r="J278" s="162"/>
      <c r="K278" s="19"/>
      <c r="L278" s="19"/>
      <c r="M278" s="19"/>
      <c r="N278" s="19"/>
      <c r="O278" s="19"/>
      <c r="P278" s="19"/>
      <c r="Q278" s="19"/>
    </row>
    <row r="279" spans="1:17" s="306" customFormat="1" ht="12.75" customHeight="1">
      <c r="A279" s="21"/>
      <c r="B279" s="24"/>
      <c r="C279" s="21"/>
      <c r="D279" s="22"/>
      <c r="E279" s="327"/>
      <c r="F279" s="167" t="s">
        <v>1484</v>
      </c>
      <c r="G279" s="197">
        <f>G277</f>
        <v>0</v>
      </c>
      <c r="H279" s="197"/>
      <c r="I279" s="197">
        <f>I278</f>
        <v>1845000</v>
      </c>
      <c r="J279" s="197">
        <f>SUM(G279:I279)</f>
        <v>1845000</v>
      </c>
      <c r="K279" s="19"/>
      <c r="L279" s="19"/>
      <c r="M279" s="19"/>
      <c r="N279" s="19"/>
      <c r="O279" s="19"/>
      <c r="P279" s="19"/>
      <c r="Q279" s="19"/>
    </row>
    <row r="280" spans="1:17" s="306" customFormat="1" ht="12.75" hidden="1" customHeight="1">
      <c r="A280" s="21"/>
      <c r="B280" s="24"/>
      <c r="C280" s="21"/>
      <c r="D280" s="22"/>
      <c r="E280" s="327"/>
      <c r="F280" s="26"/>
      <c r="G280" s="162"/>
      <c r="H280" s="162"/>
      <c r="I280" s="162"/>
      <c r="J280" s="162"/>
      <c r="K280" s="19"/>
      <c r="L280" s="19"/>
      <c r="M280" s="19"/>
      <c r="N280" s="19"/>
      <c r="O280" s="19"/>
      <c r="P280" s="19"/>
      <c r="Q280" s="19"/>
    </row>
    <row r="281" spans="1:17" s="306" customFormat="1" ht="12.75" hidden="1" customHeight="1">
      <c r="A281" s="21"/>
      <c r="B281" s="24"/>
      <c r="C281" s="21"/>
      <c r="D281" s="22"/>
      <c r="E281" s="327"/>
      <c r="F281" s="26"/>
      <c r="G281" s="162"/>
      <c r="H281" s="162"/>
      <c r="I281" s="162"/>
      <c r="J281" s="162"/>
      <c r="K281" s="19"/>
      <c r="L281" s="19"/>
      <c r="M281" s="19"/>
      <c r="N281" s="19"/>
      <c r="O281" s="19"/>
      <c r="P281" s="19"/>
      <c r="Q281" s="19"/>
    </row>
    <row r="282" spans="1:17" s="306" customFormat="1" ht="12.75" hidden="1" customHeight="1">
      <c r="A282" s="21"/>
      <c r="B282" s="24"/>
      <c r="C282" s="21"/>
      <c r="D282" s="22"/>
      <c r="E282" s="327"/>
      <c r="F282" s="26"/>
      <c r="G282" s="162"/>
      <c r="H282" s="162"/>
      <c r="I282" s="162"/>
      <c r="J282" s="162"/>
      <c r="K282" s="19"/>
      <c r="L282" s="19"/>
      <c r="M282" s="19"/>
      <c r="N282" s="19"/>
      <c r="O282" s="19"/>
      <c r="P282" s="19"/>
      <c r="Q282" s="19"/>
    </row>
    <row r="283" spans="1:17" s="306" customFormat="1" ht="12.75" hidden="1" customHeight="1">
      <c r="A283" s="21"/>
      <c r="B283" s="24"/>
      <c r="C283" s="21"/>
      <c r="D283" s="22"/>
      <c r="E283" s="327"/>
      <c r="F283" s="26"/>
      <c r="G283" s="162"/>
      <c r="H283" s="162"/>
      <c r="I283" s="162"/>
      <c r="J283" s="162"/>
      <c r="K283" s="19"/>
      <c r="L283" s="19"/>
      <c r="M283" s="19"/>
      <c r="N283" s="19"/>
      <c r="O283" s="19"/>
      <c r="P283" s="19"/>
      <c r="Q283" s="19"/>
    </row>
    <row r="284" spans="1:17" s="306" customFormat="1" hidden="1">
      <c r="A284" s="21"/>
      <c r="B284" s="24"/>
      <c r="C284" s="21"/>
      <c r="D284" s="22"/>
      <c r="E284" s="327"/>
      <c r="F284" s="26"/>
      <c r="G284" s="162"/>
      <c r="H284" s="162"/>
      <c r="I284" s="162"/>
      <c r="J284" s="162"/>
      <c r="K284" s="19"/>
      <c r="L284" s="19"/>
      <c r="M284" s="19"/>
      <c r="N284" s="19"/>
      <c r="O284" s="19"/>
      <c r="P284" s="19"/>
      <c r="Q284" s="19"/>
    </row>
    <row r="285" spans="1:17" s="306" customFormat="1">
      <c r="A285" s="21"/>
      <c r="B285" s="24"/>
      <c r="C285" s="21"/>
      <c r="D285" s="22"/>
      <c r="E285" s="378"/>
      <c r="F285" s="26"/>
      <c r="G285" s="162"/>
      <c r="H285" s="162"/>
      <c r="I285" s="162"/>
      <c r="J285" s="162"/>
      <c r="K285" s="19"/>
      <c r="L285" s="19"/>
      <c r="M285" s="19"/>
      <c r="N285" s="19"/>
      <c r="O285" s="19"/>
      <c r="P285" s="19"/>
      <c r="Q285" s="19"/>
    </row>
    <row r="286" spans="1:17" s="306" customFormat="1">
      <c r="A286" s="21"/>
      <c r="B286" s="24"/>
      <c r="C286" s="25" t="s">
        <v>1511</v>
      </c>
      <c r="D286" s="22"/>
      <c r="E286" s="397"/>
      <c r="F286" s="26" t="s">
        <v>1512</v>
      </c>
      <c r="G286" s="162"/>
      <c r="H286" s="162"/>
      <c r="I286" s="162"/>
      <c r="J286" s="162"/>
      <c r="K286" s="19"/>
      <c r="L286" s="19"/>
      <c r="M286" s="19"/>
      <c r="N286" s="19"/>
      <c r="O286" s="19"/>
      <c r="P286" s="19"/>
      <c r="Q286" s="19"/>
    </row>
    <row r="287" spans="1:17" s="306" customFormat="1">
      <c r="A287" s="21"/>
      <c r="B287" s="24"/>
      <c r="C287" s="21"/>
      <c r="D287" s="240">
        <v>620</v>
      </c>
      <c r="E287" s="317"/>
      <c r="F287" s="240" t="s">
        <v>838</v>
      </c>
      <c r="G287" s="162"/>
      <c r="H287" s="162"/>
      <c r="I287" s="162"/>
      <c r="J287" s="162"/>
      <c r="K287" s="19"/>
      <c r="L287" s="19"/>
      <c r="M287" s="19"/>
      <c r="N287" s="19"/>
      <c r="O287" s="19"/>
      <c r="P287" s="19"/>
      <c r="Q287" s="19"/>
    </row>
    <row r="288" spans="1:17" s="306" customFormat="1">
      <c r="A288" s="21"/>
      <c r="B288" s="24"/>
      <c r="C288" s="21"/>
      <c r="D288" s="22"/>
      <c r="E288" s="397">
        <v>511</v>
      </c>
      <c r="F288" s="240" t="s">
        <v>784</v>
      </c>
      <c r="G288" s="162"/>
      <c r="H288" s="162"/>
      <c r="I288" s="392">
        <f>1850000+150000</f>
        <v>2000000</v>
      </c>
      <c r="J288" s="277">
        <f>I288+H288+G288</f>
        <v>2000000</v>
      </c>
      <c r="K288" s="19"/>
      <c r="L288" s="19"/>
      <c r="M288" s="19"/>
      <c r="N288" s="19"/>
      <c r="O288" s="19"/>
      <c r="P288" s="19"/>
      <c r="Q288" s="19"/>
    </row>
    <row r="289" spans="1:17" s="306" customFormat="1">
      <c r="A289" s="21"/>
      <c r="B289" s="24"/>
      <c r="C289" s="21"/>
      <c r="D289" s="22"/>
      <c r="E289" s="397"/>
      <c r="F289" s="26" t="s">
        <v>42</v>
      </c>
      <c r="G289" s="162"/>
      <c r="H289" s="162"/>
      <c r="I289" s="162"/>
      <c r="J289" s="162"/>
      <c r="K289" s="19"/>
      <c r="L289" s="19"/>
      <c r="M289" s="19"/>
      <c r="N289" s="19"/>
      <c r="O289" s="19"/>
      <c r="P289" s="19"/>
      <c r="Q289" s="19"/>
    </row>
    <row r="290" spans="1:17" s="306" customFormat="1">
      <c r="A290" s="21"/>
      <c r="B290" s="24"/>
      <c r="C290" s="21"/>
      <c r="D290" s="22"/>
      <c r="E290" s="165" t="s">
        <v>1040</v>
      </c>
      <c r="F290" s="166" t="s">
        <v>1037</v>
      </c>
      <c r="G290" s="162"/>
      <c r="H290" s="162"/>
      <c r="I290" s="162"/>
      <c r="J290" s="162"/>
      <c r="K290" s="19"/>
      <c r="L290" s="19"/>
      <c r="M290" s="19"/>
      <c r="N290" s="19"/>
      <c r="O290" s="19"/>
      <c r="P290" s="19"/>
      <c r="Q290" s="19"/>
    </row>
    <row r="291" spans="1:17" s="306" customFormat="1">
      <c r="A291" s="21"/>
      <c r="B291" s="24"/>
      <c r="C291" s="21"/>
      <c r="D291" s="22"/>
      <c r="E291" s="165">
        <v>13</v>
      </c>
      <c r="F291" s="166" t="s">
        <v>1038</v>
      </c>
      <c r="G291" s="162"/>
      <c r="H291" s="162"/>
      <c r="I291" s="277">
        <f>I288</f>
        <v>2000000</v>
      </c>
      <c r="J291" s="277">
        <f>I291+G291+H291</f>
        <v>2000000</v>
      </c>
      <c r="K291" s="19"/>
      <c r="L291" s="19"/>
      <c r="M291" s="19"/>
      <c r="N291" s="19"/>
      <c r="O291" s="19"/>
      <c r="P291" s="19"/>
      <c r="Q291" s="19"/>
    </row>
    <row r="292" spans="1:17" s="306" customFormat="1">
      <c r="A292" s="21"/>
      <c r="B292" s="24"/>
      <c r="C292" s="21"/>
      <c r="D292" s="22"/>
      <c r="E292" s="397"/>
      <c r="F292" s="167" t="s">
        <v>43</v>
      </c>
      <c r="G292" s="197"/>
      <c r="H292" s="197"/>
      <c r="I292" s="197">
        <f>I291</f>
        <v>2000000</v>
      </c>
      <c r="J292" s="197">
        <f>I292+H292+G292</f>
        <v>2000000</v>
      </c>
      <c r="K292" s="19"/>
      <c r="L292" s="19"/>
      <c r="M292" s="19"/>
      <c r="N292" s="19"/>
      <c r="O292" s="19"/>
      <c r="P292" s="19"/>
      <c r="Q292" s="19"/>
    </row>
    <row r="293" spans="1:17" s="306" customFormat="1">
      <c r="A293" s="21"/>
      <c r="B293" s="24"/>
      <c r="C293" s="21"/>
      <c r="D293" s="22"/>
      <c r="E293" s="397"/>
      <c r="F293" s="26" t="s">
        <v>1513</v>
      </c>
      <c r="G293" s="162"/>
      <c r="H293" s="162"/>
      <c r="I293" s="162"/>
      <c r="J293" s="162"/>
      <c r="K293" s="19"/>
      <c r="L293" s="19"/>
      <c r="M293" s="19"/>
      <c r="N293" s="19"/>
      <c r="O293" s="19"/>
      <c r="P293" s="19"/>
      <c r="Q293" s="19"/>
    </row>
    <row r="294" spans="1:17" s="306" customFormat="1">
      <c r="A294" s="21"/>
      <c r="B294" s="24"/>
      <c r="C294" s="21"/>
      <c r="D294" s="22"/>
      <c r="E294" s="165" t="s">
        <v>1040</v>
      </c>
      <c r="F294" s="166" t="s">
        <v>1037</v>
      </c>
      <c r="G294" s="162"/>
      <c r="H294" s="162"/>
      <c r="I294" s="162"/>
      <c r="J294" s="162"/>
      <c r="K294" s="19"/>
      <c r="L294" s="19"/>
      <c r="M294" s="19"/>
      <c r="N294" s="19"/>
      <c r="O294" s="19"/>
      <c r="P294" s="19"/>
      <c r="Q294" s="19"/>
    </row>
    <row r="295" spans="1:17" s="306" customFormat="1">
      <c r="A295" s="21"/>
      <c r="B295" s="24"/>
      <c r="C295" s="21"/>
      <c r="D295" s="22"/>
      <c r="E295" s="165">
        <v>13</v>
      </c>
      <c r="F295" s="166" t="s">
        <v>1038</v>
      </c>
      <c r="G295" s="162"/>
      <c r="H295" s="162"/>
      <c r="I295" s="277">
        <f>I291</f>
        <v>2000000</v>
      </c>
      <c r="J295" s="277">
        <f>I295</f>
        <v>2000000</v>
      </c>
      <c r="K295" s="19"/>
      <c r="L295" s="19"/>
      <c r="M295" s="19"/>
      <c r="N295" s="19"/>
      <c r="O295" s="19"/>
      <c r="P295" s="19"/>
      <c r="Q295" s="19"/>
    </row>
    <row r="296" spans="1:17" s="306" customFormat="1">
      <c r="A296" s="21"/>
      <c r="B296" s="24"/>
      <c r="C296" s="21"/>
      <c r="D296" s="22"/>
      <c r="E296" s="397"/>
      <c r="F296" s="167" t="s">
        <v>1514</v>
      </c>
      <c r="G296" s="197"/>
      <c r="H296" s="197"/>
      <c r="I296" s="197">
        <f>I295</f>
        <v>2000000</v>
      </c>
      <c r="J296" s="197">
        <f>I296+H296+G296</f>
        <v>2000000</v>
      </c>
      <c r="K296" s="19"/>
      <c r="L296" s="19"/>
      <c r="M296" s="19"/>
      <c r="N296" s="19"/>
      <c r="O296" s="19"/>
      <c r="P296" s="19"/>
      <c r="Q296" s="19"/>
    </row>
    <row r="297" spans="1:17" s="306" customFormat="1">
      <c r="A297" s="21"/>
      <c r="B297" s="24"/>
      <c r="C297" s="21"/>
      <c r="D297" s="22"/>
      <c r="E297" s="397"/>
      <c r="F297" s="26"/>
      <c r="G297" s="162"/>
      <c r="H297" s="162"/>
      <c r="I297" s="162"/>
      <c r="J297" s="162"/>
      <c r="K297" s="19"/>
      <c r="L297" s="19"/>
      <c r="M297" s="19"/>
      <c r="N297" s="19"/>
      <c r="O297" s="19"/>
      <c r="P297" s="19"/>
      <c r="Q297" s="19"/>
    </row>
    <row r="298" spans="1:17" s="306" customFormat="1">
      <c r="A298" s="21"/>
      <c r="B298" s="24"/>
      <c r="C298" s="21"/>
      <c r="D298" s="22"/>
      <c r="E298" s="327"/>
      <c r="F298" s="26" t="s">
        <v>47</v>
      </c>
      <c r="G298" s="162"/>
      <c r="H298" s="162"/>
      <c r="I298" s="162"/>
      <c r="J298" s="162"/>
      <c r="K298" s="19"/>
      <c r="L298" s="19"/>
      <c r="M298" s="19"/>
      <c r="N298" s="19"/>
      <c r="O298" s="19"/>
      <c r="P298" s="19"/>
      <c r="Q298" s="19"/>
    </row>
    <row r="299" spans="1:17" s="306" customFormat="1">
      <c r="A299" s="21"/>
      <c r="B299" s="24"/>
      <c r="C299" s="21"/>
      <c r="D299" s="22"/>
      <c r="E299" s="165" t="s">
        <v>1040</v>
      </c>
      <c r="F299" s="166" t="s">
        <v>1037</v>
      </c>
      <c r="G299" s="162">
        <f>G279+G258</f>
        <v>0</v>
      </c>
      <c r="H299" s="162"/>
      <c r="I299" s="162"/>
      <c r="J299" s="162"/>
      <c r="K299" s="19"/>
      <c r="L299" s="19"/>
      <c r="M299" s="19"/>
      <c r="N299" s="19"/>
      <c r="O299" s="19"/>
      <c r="P299" s="19"/>
      <c r="Q299" s="19"/>
    </row>
    <row r="300" spans="1:17" s="306" customFormat="1">
      <c r="A300" s="21"/>
      <c r="B300" s="24"/>
      <c r="C300" s="21"/>
      <c r="D300" s="22"/>
      <c r="E300" s="165">
        <v>13</v>
      </c>
      <c r="F300" s="166" t="s">
        <v>1038</v>
      </c>
      <c r="G300" s="162"/>
      <c r="H300" s="162"/>
      <c r="I300" s="162">
        <f>I279+I258+I296</f>
        <v>5395000</v>
      </c>
      <c r="J300" s="162"/>
      <c r="K300" s="19"/>
      <c r="L300" s="19"/>
      <c r="M300" s="19"/>
      <c r="N300" s="19"/>
      <c r="O300" s="19"/>
      <c r="P300" s="19"/>
      <c r="Q300" s="19"/>
    </row>
    <row r="301" spans="1:17" s="306" customFormat="1">
      <c r="A301" s="21"/>
      <c r="B301" s="24"/>
      <c r="C301" s="21"/>
      <c r="D301" s="22"/>
      <c r="E301" s="327"/>
      <c r="F301" s="167" t="s">
        <v>48</v>
      </c>
      <c r="G301" s="197">
        <f>G299</f>
        <v>0</v>
      </c>
      <c r="H301" s="197"/>
      <c r="I301" s="197">
        <f>I300</f>
        <v>5395000</v>
      </c>
      <c r="J301" s="197">
        <f>I301+H301+G301</f>
        <v>5395000</v>
      </c>
      <c r="K301" s="19"/>
      <c r="L301" s="19"/>
      <c r="M301" s="19"/>
      <c r="N301" s="19"/>
      <c r="O301" s="19"/>
      <c r="P301" s="19"/>
      <c r="Q301" s="19"/>
    </row>
    <row r="302" spans="1:17" hidden="1">
      <c r="A302" s="21"/>
      <c r="B302" s="24"/>
      <c r="C302" s="21"/>
      <c r="D302" s="22"/>
      <c r="E302" s="327"/>
      <c r="F302" s="26"/>
      <c r="G302" s="162"/>
      <c r="H302" s="162"/>
      <c r="I302" s="162"/>
      <c r="J302" s="162"/>
    </row>
    <row r="303" spans="1:17" hidden="1">
      <c r="A303" s="21"/>
      <c r="B303" s="24"/>
      <c r="C303" s="21"/>
      <c r="D303" s="22"/>
      <c r="E303" s="327"/>
      <c r="F303" s="26"/>
      <c r="G303" s="162"/>
      <c r="H303" s="162"/>
      <c r="I303" s="162"/>
      <c r="J303" s="162"/>
    </row>
    <row r="304" spans="1:17" hidden="1">
      <c r="A304" s="21"/>
      <c r="B304" s="24"/>
      <c r="C304" s="21"/>
      <c r="D304" s="22"/>
      <c r="E304" s="327"/>
      <c r="F304" s="26"/>
      <c r="G304" s="162"/>
      <c r="H304" s="162"/>
      <c r="I304" s="162"/>
      <c r="J304" s="162"/>
    </row>
    <row r="305" spans="1:10" hidden="1">
      <c r="A305" s="21"/>
      <c r="B305" s="24"/>
      <c r="C305" s="21"/>
      <c r="D305" s="22"/>
      <c r="E305" s="327"/>
      <c r="F305" s="26"/>
      <c r="G305" s="162"/>
      <c r="H305" s="162"/>
      <c r="I305" s="162"/>
      <c r="J305" s="162"/>
    </row>
    <row r="306" spans="1:10">
      <c r="A306" s="21"/>
      <c r="B306" s="24"/>
      <c r="C306" s="21"/>
      <c r="D306" s="22"/>
      <c r="E306" s="378"/>
      <c r="F306" s="26"/>
      <c r="G306" s="162"/>
      <c r="H306" s="162"/>
      <c r="I306" s="162"/>
      <c r="J306" s="162"/>
    </row>
    <row r="307" spans="1:10">
      <c r="A307" s="21"/>
      <c r="B307" s="24"/>
      <c r="C307" s="21"/>
      <c r="D307" s="22"/>
      <c r="E307" s="327"/>
      <c r="F307" s="26"/>
      <c r="G307" s="162"/>
      <c r="H307" s="162"/>
      <c r="I307" s="162"/>
      <c r="J307" s="162"/>
    </row>
    <row r="308" spans="1:10">
      <c r="A308" s="21"/>
      <c r="B308" s="24"/>
      <c r="C308" s="21"/>
      <c r="D308" s="22"/>
      <c r="E308" s="327"/>
      <c r="F308" s="26" t="s">
        <v>795</v>
      </c>
      <c r="G308" s="30"/>
      <c r="H308" s="30"/>
      <c r="I308" s="30"/>
      <c r="J308" s="30"/>
    </row>
    <row r="309" spans="1:10">
      <c r="A309" s="21"/>
      <c r="B309" s="24"/>
      <c r="C309" s="31" t="s">
        <v>25</v>
      </c>
      <c r="D309" s="22"/>
      <c r="E309" s="327"/>
      <c r="F309" s="26" t="s">
        <v>27</v>
      </c>
      <c r="G309" s="30"/>
      <c r="H309" s="30"/>
      <c r="I309" s="30"/>
      <c r="J309" s="30"/>
    </row>
    <row r="310" spans="1:10">
      <c r="A310" s="21"/>
      <c r="B310" s="24"/>
      <c r="C310" s="31" t="s">
        <v>1162</v>
      </c>
      <c r="D310" s="22"/>
      <c r="E310" s="327"/>
      <c r="F310" s="26" t="s">
        <v>1067</v>
      </c>
      <c r="G310" s="30"/>
      <c r="H310" s="30"/>
      <c r="I310" s="30"/>
      <c r="J310" s="23"/>
    </row>
    <row r="311" spans="1:10">
      <c r="A311" s="21"/>
      <c r="B311" s="24"/>
      <c r="C311" s="21"/>
      <c r="D311" s="33">
        <v>150</v>
      </c>
      <c r="E311" s="201"/>
      <c r="F311" s="33" t="s">
        <v>1068</v>
      </c>
      <c r="G311" s="29"/>
      <c r="H311" s="30"/>
      <c r="I311" s="30"/>
      <c r="J311" s="23"/>
    </row>
    <row r="312" spans="1:10">
      <c r="A312" s="21"/>
      <c r="B312" s="24"/>
      <c r="C312" s="21"/>
      <c r="D312" s="22"/>
      <c r="E312" s="327">
        <v>423</v>
      </c>
      <c r="F312" s="22" t="s">
        <v>770</v>
      </c>
      <c r="G312" s="30">
        <v>85000</v>
      </c>
      <c r="H312" s="30"/>
      <c r="I312" s="30"/>
      <c r="J312" s="30">
        <f>SUM(G312:I312)</f>
        <v>85000</v>
      </c>
    </row>
    <row r="313" spans="1:10" hidden="1">
      <c r="A313" s="21"/>
      <c r="B313" s="24"/>
      <c r="C313" s="21"/>
      <c r="D313" s="22"/>
      <c r="E313" s="327">
        <v>424</v>
      </c>
      <c r="F313" s="22" t="s">
        <v>771</v>
      </c>
      <c r="G313" s="30"/>
      <c r="H313" s="30"/>
      <c r="I313" s="30"/>
      <c r="J313" s="30">
        <f>SUM(G313:I313)</f>
        <v>0</v>
      </c>
    </row>
    <row r="314" spans="1:10" hidden="1">
      <c r="A314" s="21"/>
      <c r="B314" s="24"/>
      <c r="C314" s="21"/>
      <c r="D314" s="22"/>
      <c r="E314" s="327">
        <v>425</v>
      </c>
      <c r="F314" s="22" t="s">
        <v>782</v>
      </c>
      <c r="G314" s="30"/>
      <c r="H314" s="30"/>
      <c r="I314" s="30"/>
      <c r="J314" s="30">
        <f>SUM(G314:I314)</f>
        <v>0</v>
      </c>
    </row>
    <row r="315" spans="1:10">
      <c r="A315" s="21"/>
      <c r="B315" s="24"/>
      <c r="C315" s="21"/>
      <c r="D315" s="22"/>
      <c r="E315" s="327">
        <v>426</v>
      </c>
      <c r="F315" s="22" t="s">
        <v>776</v>
      </c>
      <c r="G315" s="30">
        <v>170000</v>
      </c>
      <c r="H315" s="30"/>
      <c r="I315" s="30"/>
      <c r="J315" s="30">
        <f>SUM(G315:I315)</f>
        <v>170000</v>
      </c>
    </row>
    <row r="316" spans="1:10">
      <c r="A316" s="21"/>
      <c r="B316" s="24"/>
      <c r="C316" s="21"/>
      <c r="D316" s="22"/>
      <c r="E316" s="327">
        <v>512</v>
      </c>
      <c r="F316" s="191" t="s">
        <v>785</v>
      </c>
      <c r="G316" s="203">
        <v>180000</v>
      </c>
      <c r="H316" s="203"/>
      <c r="I316" s="203"/>
      <c r="J316" s="30">
        <f>SUM(G316:I316)</f>
        <v>180000</v>
      </c>
    </row>
    <row r="317" spans="1:10">
      <c r="A317" s="21"/>
      <c r="B317" s="24"/>
      <c r="C317" s="21"/>
      <c r="D317" s="22"/>
      <c r="E317" s="327"/>
      <c r="F317" s="26" t="s">
        <v>1069</v>
      </c>
      <c r="G317" s="23"/>
      <c r="H317" s="23"/>
      <c r="I317" s="23"/>
      <c r="J317" s="23"/>
    </row>
    <row r="318" spans="1:10">
      <c r="A318" s="21"/>
      <c r="B318" s="24"/>
      <c r="C318" s="21"/>
      <c r="D318" s="22"/>
      <c r="E318" s="165" t="s">
        <v>1040</v>
      </c>
      <c r="F318" s="166" t="s">
        <v>1037</v>
      </c>
      <c r="G318" s="30">
        <f>SUM(G312:G316)</f>
        <v>435000</v>
      </c>
      <c r="H318" s="23"/>
      <c r="I318" s="23"/>
      <c r="J318" s="30">
        <f>SUM(G318:I318)</f>
        <v>435000</v>
      </c>
    </row>
    <row r="319" spans="1:10">
      <c r="A319" s="21"/>
      <c r="B319" s="24"/>
      <c r="C319" s="21"/>
      <c r="D319" s="22"/>
      <c r="E319" s="165">
        <v>13</v>
      </c>
      <c r="F319" s="166" t="s">
        <v>1038</v>
      </c>
      <c r="G319" s="30"/>
      <c r="H319" s="23"/>
      <c r="I319" s="23">
        <f>SUM(I312:I316)</f>
        <v>0</v>
      </c>
      <c r="J319" s="30"/>
    </row>
    <row r="320" spans="1:10">
      <c r="A320" s="21"/>
      <c r="B320" s="24"/>
      <c r="C320" s="21"/>
      <c r="D320" s="22"/>
      <c r="E320" s="327"/>
      <c r="F320" s="167" t="s">
        <v>1070</v>
      </c>
      <c r="G320" s="195">
        <f>G318+G319</f>
        <v>435000</v>
      </c>
      <c r="H320" s="195"/>
      <c r="I320" s="195">
        <f>I318+I319</f>
        <v>0</v>
      </c>
      <c r="J320" s="195">
        <f>SUM(G320:I320)</f>
        <v>435000</v>
      </c>
    </row>
    <row r="321" spans="1:10">
      <c r="A321" s="21"/>
      <c r="B321" s="24"/>
      <c r="C321" s="21"/>
      <c r="D321" s="22"/>
      <c r="E321" s="327"/>
      <c r="F321" s="26" t="s">
        <v>1163</v>
      </c>
      <c r="G321" s="30"/>
      <c r="H321" s="30"/>
      <c r="I321" s="30"/>
      <c r="J321" s="30"/>
    </row>
    <row r="322" spans="1:10">
      <c r="A322" s="21"/>
      <c r="B322" s="24"/>
      <c r="C322" s="21"/>
      <c r="D322" s="22"/>
      <c r="E322" s="165" t="s">
        <v>1040</v>
      </c>
      <c r="F322" s="166" t="s">
        <v>1037</v>
      </c>
      <c r="G322" s="30">
        <f>G318</f>
        <v>435000</v>
      </c>
      <c r="H322" s="30"/>
      <c r="I322" s="30"/>
      <c r="J322" s="30"/>
    </row>
    <row r="323" spans="1:10">
      <c r="A323" s="21"/>
      <c r="B323" s="24"/>
      <c r="C323" s="21"/>
      <c r="D323" s="22"/>
      <c r="E323" s="165">
        <v>13</v>
      </c>
      <c r="F323" s="166" t="s">
        <v>1038</v>
      </c>
      <c r="G323" s="30"/>
      <c r="H323" s="30"/>
      <c r="I323" s="30">
        <v>0</v>
      </c>
      <c r="J323" s="30"/>
    </row>
    <row r="324" spans="1:10">
      <c r="A324" s="21"/>
      <c r="B324" s="24"/>
      <c r="C324" s="21"/>
      <c r="D324" s="22"/>
      <c r="E324" s="327"/>
      <c r="F324" s="167" t="s">
        <v>1164</v>
      </c>
      <c r="G324" s="197">
        <f>G322+G323</f>
        <v>435000</v>
      </c>
      <c r="H324" s="197">
        <f>H322+H323</f>
        <v>0</v>
      </c>
      <c r="I324" s="197">
        <f>I322+I323</f>
        <v>0</v>
      </c>
      <c r="J324" s="197">
        <f>SUM(G324:I324)</f>
        <v>435000</v>
      </c>
    </row>
    <row r="325" spans="1:10">
      <c r="A325" s="21"/>
      <c r="B325" s="24"/>
      <c r="C325" s="21"/>
      <c r="D325" s="22"/>
      <c r="E325" s="327"/>
      <c r="F325" s="26"/>
      <c r="G325" s="162"/>
      <c r="H325" s="162"/>
      <c r="I325" s="162"/>
      <c r="J325" s="162"/>
    </row>
    <row r="326" spans="1:10" ht="25.5">
      <c r="A326" s="21"/>
      <c r="B326" s="24"/>
      <c r="C326" s="31" t="s">
        <v>26</v>
      </c>
      <c r="D326" s="22"/>
      <c r="E326" s="327"/>
      <c r="F326" s="164" t="s">
        <v>28</v>
      </c>
      <c r="G326" s="162"/>
      <c r="H326" s="162"/>
      <c r="I326" s="162"/>
      <c r="J326" s="162"/>
    </row>
    <row r="327" spans="1:10">
      <c r="A327" s="21"/>
      <c r="B327" s="24"/>
      <c r="C327" s="21"/>
      <c r="D327" s="33">
        <v>810</v>
      </c>
      <c r="E327" s="201"/>
      <c r="F327" s="33" t="s">
        <v>757</v>
      </c>
      <c r="G327" s="162"/>
      <c r="H327" s="162"/>
      <c r="I327" s="162"/>
      <c r="J327" s="162"/>
    </row>
    <row r="328" spans="1:10">
      <c r="A328" s="21"/>
      <c r="B328" s="24"/>
      <c r="C328" s="21"/>
      <c r="D328" s="22"/>
      <c r="E328" s="327">
        <v>481</v>
      </c>
      <c r="F328" s="191" t="s">
        <v>29</v>
      </c>
      <c r="G328" s="277">
        <v>6000000</v>
      </c>
      <c r="H328" s="277">
        <v>0</v>
      </c>
      <c r="I328" s="277">
        <v>0</v>
      </c>
      <c r="J328" s="277">
        <f>I328+H328+G328</f>
        <v>6000000</v>
      </c>
    </row>
    <row r="329" spans="1:10">
      <c r="A329" s="21"/>
      <c r="B329" s="24"/>
      <c r="C329" s="21"/>
      <c r="D329" s="22"/>
      <c r="E329" s="327"/>
      <c r="F329" s="26" t="s">
        <v>30</v>
      </c>
      <c r="G329" s="277"/>
      <c r="H329" s="277"/>
      <c r="I329" s="277"/>
      <c r="J329" s="277"/>
    </row>
    <row r="330" spans="1:10">
      <c r="A330" s="21"/>
      <c r="B330" s="24"/>
      <c r="C330" s="21"/>
      <c r="D330" s="22"/>
      <c r="E330" s="165" t="s">
        <v>1040</v>
      </c>
      <c r="F330" s="166" t="s">
        <v>1037</v>
      </c>
      <c r="G330" s="277">
        <f>G328</f>
        <v>6000000</v>
      </c>
      <c r="H330" s="277"/>
      <c r="I330" s="277"/>
      <c r="J330" s="277"/>
    </row>
    <row r="331" spans="1:10">
      <c r="A331" s="21"/>
      <c r="B331" s="24"/>
      <c r="C331" s="21"/>
      <c r="D331" s="22"/>
      <c r="E331" s="165">
        <v>13</v>
      </c>
      <c r="F331" s="166" t="s">
        <v>1038</v>
      </c>
      <c r="G331" s="162"/>
      <c r="H331" s="162">
        <f>H328</f>
        <v>0</v>
      </c>
      <c r="I331" s="162">
        <f>I328</f>
        <v>0</v>
      </c>
      <c r="J331" s="162"/>
    </row>
    <row r="332" spans="1:10">
      <c r="A332" s="21"/>
      <c r="B332" s="24"/>
      <c r="C332" s="21"/>
      <c r="D332" s="22"/>
      <c r="E332" s="327"/>
      <c r="F332" s="167" t="s">
        <v>31</v>
      </c>
      <c r="G332" s="197">
        <f>G330</f>
        <v>6000000</v>
      </c>
      <c r="H332" s="197">
        <f>H331</f>
        <v>0</v>
      </c>
      <c r="I332" s="197">
        <f>I331</f>
        <v>0</v>
      </c>
      <c r="J332" s="197">
        <f>I332+H332+G332</f>
        <v>6000000</v>
      </c>
    </row>
    <row r="333" spans="1:10">
      <c r="A333" s="21"/>
      <c r="B333" s="24"/>
      <c r="C333" s="21"/>
      <c r="D333" s="22"/>
      <c r="E333" s="327"/>
      <c r="F333" s="26"/>
      <c r="G333" s="162"/>
      <c r="H333" s="162"/>
      <c r="I333" s="162"/>
      <c r="J333" s="162"/>
    </row>
    <row r="334" spans="1:10">
      <c r="A334" s="21"/>
      <c r="B334" s="24"/>
      <c r="C334" s="21"/>
      <c r="D334" s="22"/>
      <c r="E334" s="327"/>
      <c r="F334" s="26" t="s">
        <v>32</v>
      </c>
      <c r="G334" s="277"/>
      <c r="H334" s="162"/>
      <c r="I334" s="162"/>
      <c r="J334" s="162"/>
    </row>
    <row r="335" spans="1:10">
      <c r="A335" s="21"/>
      <c r="B335" s="24"/>
      <c r="C335" s="21"/>
      <c r="D335" s="22"/>
      <c r="E335" s="165" t="s">
        <v>1040</v>
      </c>
      <c r="F335" s="166" t="s">
        <v>1037</v>
      </c>
      <c r="G335" s="277">
        <f>G330</f>
        <v>6000000</v>
      </c>
      <c r="H335" s="162"/>
      <c r="I335" s="162"/>
      <c r="J335" s="162"/>
    </row>
    <row r="336" spans="1:10">
      <c r="A336" s="21"/>
      <c r="B336" s="24"/>
      <c r="C336" s="21"/>
      <c r="D336" s="22"/>
      <c r="E336" s="165">
        <v>13</v>
      </c>
      <c r="F336" s="166" t="s">
        <v>1038</v>
      </c>
      <c r="G336" s="162"/>
      <c r="H336" s="162">
        <f>H331</f>
        <v>0</v>
      </c>
      <c r="I336" s="162">
        <f>I331</f>
        <v>0</v>
      </c>
      <c r="J336" s="162"/>
    </row>
    <row r="337" spans="1:17">
      <c r="A337" s="21"/>
      <c r="B337" s="24"/>
      <c r="C337" s="21"/>
      <c r="D337" s="22"/>
      <c r="E337" s="327"/>
      <c r="F337" s="167" t="s">
        <v>33</v>
      </c>
      <c r="G337" s="197">
        <f>G335</f>
        <v>6000000</v>
      </c>
      <c r="H337" s="197">
        <f>H336</f>
        <v>0</v>
      </c>
      <c r="I337" s="197">
        <f>I336</f>
        <v>0</v>
      </c>
      <c r="J337" s="197">
        <f>I337+H337+G337</f>
        <v>6000000</v>
      </c>
    </row>
    <row r="338" spans="1:17" hidden="1">
      <c r="A338" s="21"/>
      <c r="B338" s="24"/>
      <c r="C338" s="21"/>
      <c r="D338" s="22"/>
      <c r="E338" s="327"/>
      <c r="F338" s="26"/>
      <c r="G338" s="162"/>
      <c r="H338" s="162"/>
      <c r="I338" s="162"/>
      <c r="J338" s="162"/>
    </row>
    <row r="339" spans="1:17" hidden="1">
      <c r="A339" s="21"/>
      <c r="B339" s="24"/>
      <c r="C339" s="21"/>
      <c r="D339" s="22"/>
      <c r="E339" s="327"/>
      <c r="F339" s="26"/>
      <c r="G339" s="162"/>
      <c r="H339" s="162"/>
      <c r="I339" s="162"/>
      <c r="J339" s="162"/>
    </row>
    <row r="340" spans="1:17" hidden="1">
      <c r="A340" s="21"/>
      <c r="B340" s="24"/>
      <c r="C340" s="21"/>
      <c r="D340" s="22"/>
      <c r="E340" s="327"/>
      <c r="F340" s="26"/>
      <c r="G340" s="162"/>
      <c r="H340" s="162"/>
      <c r="I340" s="162"/>
      <c r="J340" s="162"/>
    </row>
    <row r="341" spans="1:17" s="306" customFormat="1" ht="26.25" hidden="1" customHeight="1">
      <c r="A341" s="21"/>
      <c r="B341" s="24"/>
      <c r="C341" s="25" t="s">
        <v>1375</v>
      </c>
      <c r="D341" s="22"/>
      <c r="E341" s="327"/>
      <c r="F341" s="236" t="s">
        <v>1388</v>
      </c>
      <c r="G341" s="162"/>
      <c r="H341" s="162"/>
      <c r="I341" s="162"/>
      <c r="J341" s="162"/>
      <c r="K341" s="19"/>
      <c r="L341" s="19"/>
      <c r="M341" s="19"/>
      <c r="N341" s="19"/>
      <c r="O341" s="19"/>
      <c r="P341" s="19"/>
      <c r="Q341" s="19"/>
    </row>
    <row r="342" spans="1:17" s="306" customFormat="1" hidden="1">
      <c r="A342" s="21"/>
      <c r="B342" s="24"/>
      <c r="C342" s="21"/>
      <c r="D342" s="22">
        <v>810</v>
      </c>
      <c r="E342" s="327"/>
      <c r="F342" s="166" t="s">
        <v>1352</v>
      </c>
      <c r="G342" s="162"/>
      <c r="H342" s="162"/>
      <c r="I342" s="162"/>
      <c r="J342" s="162"/>
      <c r="K342" s="19"/>
      <c r="L342" s="19"/>
      <c r="M342" s="19"/>
      <c r="N342" s="19"/>
      <c r="O342" s="19"/>
      <c r="P342" s="19"/>
      <c r="Q342" s="19"/>
    </row>
    <row r="343" spans="1:17" s="306" customFormat="1" hidden="1">
      <c r="A343" s="21"/>
      <c r="B343" s="24"/>
      <c r="C343" s="21"/>
      <c r="D343" s="22"/>
      <c r="E343" s="327">
        <v>511</v>
      </c>
      <c r="F343" s="338" t="s">
        <v>784</v>
      </c>
      <c r="G343" s="277"/>
      <c r="H343" s="162"/>
      <c r="I343" s="277"/>
      <c r="J343" s="277">
        <f>I343+H343+G343</f>
        <v>0</v>
      </c>
      <c r="K343" s="19"/>
      <c r="L343" s="19"/>
      <c r="M343" s="19"/>
      <c r="N343" s="19"/>
      <c r="O343" s="19"/>
      <c r="P343" s="19"/>
      <c r="Q343" s="19"/>
    </row>
    <row r="344" spans="1:17" s="306" customFormat="1" hidden="1">
      <c r="A344" s="21"/>
      <c r="B344" s="24"/>
      <c r="C344" s="21"/>
      <c r="D344" s="22"/>
      <c r="E344" s="327"/>
      <c r="F344" s="26" t="s">
        <v>30</v>
      </c>
      <c r="G344" s="162"/>
      <c r="H344" s="162"/>
      <c r="I344" s="162"/>
      <c r="J344" s="162"/>
      <c r="K344" s="19"/>
      <c r="L344" s="19"/>
      <c r="M344" s="19"/>
      <c r="N344" s="19"/>
      <c r="O344" s="19"/>
      <c r="P344" s="19"/>
      <c r="Q344" s="19"/>
    </row>
    <row r="345" spans="1:17" s="306" customFormat="1" hidden="1">
      <c r="A345" s="21"/>
      <c r="B345" s="24"/>
      <c r="C345" s="21"/>
      <c r="D345" s="22"/>
      <c r="E345" s="165" t="s">
        <v>1040</v>
      </c>
      <c r="F345" s="166" t="s">
        <v>1037</v>
      </c>
      <c r="G345" s="277">
        <f>G343</f>
        <v>0</v>
      </c>
      <c r="H345" s="162"/>
      <c r="I345" s="162"/>
      <c r="J345" s="162"/>
      <c r="K345" s="19"/>
      <c r="L345" s="19"/>
      <c r="M345" s="19"/>
      <c r="N345" s="19"/>
      <c r="O345" s="19"/>
      <c r="P345" s="19"/>
      <c r="Q345" s="19"/>
    </row>
    <row r="346" spans="1:17" s="306" customFormat="1" hidden="1">
      <c r="A346" s="21"/>
      <c r="B346" s="24"/>
      <c r="C346" s="21"/>
      <c r="D346" s="22"/>
      <c r="E346" s="165">
        <v>13</v>
      </c>
      <c r="F346" s="338" t="s">
        <v>1038</v>
      </c>
      <c r="G346" s="210"/>
      <c r="H346" s="210"/>
      <c r="I346" s="344">
        <f>I343</f>
        <v>0</v>
      </c>
      <c r="J346" s="210"/>
      <c r="K346" s="19"/>
      <c r="L346" s="19"/>
      <c r="M346" s="19"/>
      <c r="N346" s="19"/>
      <c r="O346" s="19"/>
      <c r="P346" s="19"/>
      <c r="Q346" s="19"/>
    </row>
    <row r="347" spans="1:17" s="306" customFormat="1" hidden="1">
      <c r="A347" s="21"/>
      <c r="B347" s="24"/>
      <c r="C347" s="21"/>
      <c r="D347" s="22"/>
      <c r="E347" s="327"/>
      <c r="F347" s="167" t="s">
        <v>31</v>
      </c>
      <c r="G347" s="197">
        <f>G345</f>
        <v>0</v>
      </c>
      <c r="H347" s="197"/>
      <c r="I347" s="197">
        <f>I346</f>
        <v>0</v>
      </c>
      <c r="J347" s="197">
        <f>I347+H347+G347</f>
        <v>0</v>
      </c>
      <c r="K347" s="19"/>
      <c r="L347" s="19"/>
      <c r="M347" s="19"/>
      <c r="N347" s="19"/>
      <c r="O347" s="19"/>
      <c r="P347" s="19"/>
      <c r="Q347" s="19"/>
    </row>
    <row r="348" spans="1:17" s="306" customFormat="1" hidden="1">
      <c r="A348" s="21"/>
      <c r="B348" s="24"/>
      <c r="C348" s="21"/>
      <c r="D348" s="22"/>
      <c r="E348" s="327"/>
      <c r="F348" s="26" t="s">
        <v>1396</v>
      </c>
      <c r="G348" s="162"/>
      <c r="H348" s="162"/>
      <c r="I348" s="162"/>
      <c r="J348" s="162"/>
      <c r="K348" s="19"/>
      <c r="L348" s="19"/>
      <c r="M348" s="19"/>
      <c r="N348" s="19"/>
      <c r="O348" s="19"/>
      <c r="P348" s="19"/>
      <c r="Q348" s="19"/>
    </row>
    <row r="349" spans="1:17" s="306" customFormat="1" hidden="1">
      <c r="A349" s="21"/>
      <c r="B349" s="24"/>
      <c r="C349" s="21"/>
      <c r="D349" s="22"/>
      <c r="E349" s="165" t="s">
        <v>1040</v>
      </c>
      <c r="F349" s="166" t="s">
        <v>1037</v>
      </c>
      <c r="G349" s="277">
        <f>G345</f>
        <v>0</v>
      </c>
      <c r="H349" s="162"/>
      <c r="I349" s="162"/>
      <c r="J349" s="162"/>
      <c r="K349" s="19"/>
      <c r="L349" s="19"/>
      <c r="M349" s="19"/>
      <c r="N349" s="19"/>
      <c r="O349" s="19"/>
      <c r="P349" s="19"/>
      <c r="Q349" s="19"/>
    </row>
    <row r="350" spans="1:17" s="306" customFormat="1" hidden="1">
      <c r="A350" s="21"/>
      <c r="B350" s="24"/>
      <c r="C350" s="21"/>
      <c r="D350" s="22"/>
      <c r="E350" s="165">
        <v>13</v>
      </c>
      <c r="F350" s="338" t="s">
        <v>1038</v>
      </c>
      <c r="G350" s="210"/>
      <c r="H350" s="210"/>
      <c r="I350" s="344">
        <f>I346</f>
        <v>0</v>
      </c>
      <c r="J350" s="210"/>
      <c r="K350" s="19"/>
      <c r="L350" s="19"/>
      <c r="M350" s="19"/>
      <c r="N350" s="19"/>
      <c r="O350" s="19"/>
      <c r="P350" s="19"/>
      <c r="Q350" s="19"/>
    </row>
    <row r="351" spans="1:17" s="306" customFormat="1" hidden="1">
      <c r="A351" s="21"/>
      <c r="B351" s="24"/>
      <c r="C351" s="21"/>
      <c r="D351" s="22"/>
      <c r="E351" s="327"/>
      <c r="F351" s="167" t="s">
        <v>1397</v>
      </c>
      <c r="G351" s="197">
        <f>G349</f>
        <v>0</v>
      </c>
      <c r="H351" s="197"/>
      <c r="I351" s="197">
        <f>I350</f>
        <v>0</v>
      </c>
      <c r="J351" s="197">
        <f>I351+H351+G351</f>
        <v>0</v>
      </c>
      <c r="K351" s="19"/>
      <c r="L351" s="19"/>
      <c r="M351" s="19"/>
      <c r="N351" s="19"/>
      <c r="O351" s="19"/>
      <c r="P351" s="19"/>
      <c r="Q351" s="19"/>
    </row>
    <row r="352" spans="1:17">
      <c r="A352" s="21"/>
      <c r="B352" s="24"/>
      <c r="C352" s="21"/>
      <c r="D352" s="22"/>
      <c r="E352" s="327"/>
      <c r="F352" s="26"/>
      <c r="G352" s="162"/>
      <c r="H352" s="162"/>
      <c r="I352" s="162"/>
      <c r="J352" s="162"/>
    </row>
    <row r="353" spans="1:10">
      <c r="A353" s="21"/>
      <c r="B353" s="24"/>
      <c r="C353" s="21"/>
      <c r="D353" s="22"/>
      <c r="E353" s="327"/>
      <c r="F353" s="26" t="s">
        <v>34</v>
      </c>
      <c r="G353" s="162"/>
      <c r="H353" s="162"/>
      <c r="I353" s="162"/>
      <c r="J353" s="162"/>
    </row>
    <row r="354" spans="1:10">
      <c r="A354" s="21"/>
      <c r="B354" s="24"/>
      <c r="C354" s="21"/>
      <c r="D354" s="22"/>
      <c r="E354" s="165" t="s">
        <v>1040</v>
      </c>
      <c r="F354" s="166" t="s">
        <v>1037</v>
      </c>
      <c r="G354" s="162">
        <f>G322+G349+G335</f>
        <v>6435000</v>
      </c>
      <c r="H354" s="162"/>
      <c r="I354" s="162"/>
      <c r="J354" s="162"/>
    </row>
    <row r="355" spans="1:10">
      <c r="A355" s="21"/>
      <c r="B355" s="24"/>
      <c r="C355" s="21"/>
      <c r="D355" s="22"/>
      <c r="E355" s="165">
        <v>13</v>
      </c>
      <c r="F355" s="166" t="s">
        <v>1038</v>
      </c>
      <c r="G355" s="162"/>
      <c r="H355" s="162">
        <f>H323</f>
        <v>0</v>
      </c>
      <c r="I355" s="162">
        <f>I350</f>
        <v>0</v>
      </c>
      <c r="J355" s="162"/>
    </row>
    <row r="356" spans="1:10">
      <c r="A356" s="21"/>
      <c r="B356" s="24"/>
      <c r="C356" s="21"/>
      <c r="D356" s="22"/>
      <c r="E356" s="327"/>
      <c r="F356" s="167" t="s">
        <v>35</v>
      </c>
      <c r="G356" s="197">
        <f>G354</f>
        <v>6435000</v>
      </c>
      <c r="H356" s="197">
        <f>H355</f>
        <v>0</v>
      </c>
      <c r="I356" s="197">
        <f>I355</f>
        <v>0</v>
      </c>
      <c r="J356" s="197">
        <f>I356+H356+G356</f>
        <v>6435000</v>
      </c>
    </row>
    <row r="357" spans="1:10" hidden="1">
      <c r="A357" s="21"/>
      <c r="B357" s="24"/>
      <c r="C357" s="21"/>
      <c r="D357" s="22"/>
      <c r="E357" s="327"/>
      <c r="F357" s="26"/>
      <c r="G357" s="162"/>
      <c r="H357" s="162"/>
      <c r="I357" s="162"/>
      <c r="J357" s="162"/>
    </row>
    <row r="358" spans="1:10" hidden="1">
      <c r="A358" s="21"/>
      <c r="B358" s="24"/>
      <c r="C358" s="21"/>
      <c r="D358" s="22"/>
      <c r="E358" s="327"/>
      <c r="F358" s="26"/>
      <c r="G358" s="162"/>
      <c r="H358" s="162"/>
      <c r="I358" s="162"/>
      <c r="J358" s="162"/>
    </row>
    <row r="359" spans="1:10" hidden="1">
      <c r="A359" s="21"/>
      <c r="B359" s="24"/>
      <c r="C359" s="21"/>
      <c r="D359" s="22"/>
      <c r="E359" s="327"/>
      <c r="F359" s="26"/>
      <c r="G359" s="162"/>
      <c r="H359" s="162"/>
      <c r="I359" s="162"/>
      <c r="J359" s="162"/>
    </row>
    <row r="360" spans="1:10">
      <c r="A360" s="21"/>
      <c r="B360" s="24"/>
      <c r="C360" s="21"/>
      <c r="D360" s="22"/>
      <c r="E360" s="327"/>
      <c r="F360" s="26"/>
      <c r="G360" s="30"/>
      <c r="H360" s="30"/>
      <c r="I360" s="30"/>
      <c r="J360" s="30"/>
    </row>
    <row r="361" spans="1:10">
      <c r="A361" s="21"/>
      <c r="B361" s="24"/>
      <c r="C361" s="31" t="s">
        <v>1074</v>
      </c>
      <c r="D361" s="22"/>
      <c r="E361" s="327"/>
      <c r="F361" s="26" t="s">
        <v>1075</v>
      </c>
      <c r="G361" s="30"/>
      <c r="H361" s="30"/>
      <c r="I361" s="30"/>
      <c r="J361" s="30"/>
    </row>
    <row r="362" spans="1:10" ht="15" customHeight="1">
      <c r="A362" s="21"/>
      <c r="B362" s="24"/>
      <c r="C362" s="31" t="s">
        <v>479</v>
      </c>
      <c r="D362" s="200"/>
      <c r="E362" s="204"/>
      <c r="F362" s="345" t="s">
        <v>1445</v>
      </c>
      <c r="G362" s="32"/>
      <c r="H362" s="23"/>
      <c r="I362" s="32"/>
      <c r="J362" s="32"/>
    </row>
    <row r="363" spans="1:10">
      <c r="A363" s="21"/>
      <c r="B363" s="24"/>
      <c r="C363" s="21"/>
      <c r="D363" s="346" t="s">
        <v>1168</v>
      </c>
      <c r="E363" s="201"/>
      <c r="F363" s="33" t="s">
        <v>1169</v>
      </c>
      <c r="G363" s="32"/>
      <c r="H363" s="23"/>
      <c r="I363" s="32"/>
      <c r="J363" s="32"/>
    </row>
    <row r="364" spans="1:10">
      <c r="A364" s="21"/>
      <c r="B364" s="24"/>
      <c r="C364" s="21"/>
      <c r="D364" s="346"/>
      <c r="E364" s="347">
        <v>424</v>
      </c>
      <c r="F364" s="240" t="s">
        <v>771</v>
      </c>
      <c r="G364" s="277">
        <v>2000000</v>
      </c>
      <c r="H364" s="30"/>
      <c r="I364" s="30"/>
      <c r="J364" s="30">
        <f>G364+H364+I364</f>
        <v>2000000</v>
      </c>
    </row>
    <row r="365" spans="1:10" hidden="1">
      <c r="A365" s="21"/>
      <c r="B365" s="24"/>
      <c r="C365" s="21"/>
      <c r="D365" s="22"/>
      <c r="E365" s="327">
        <v>472</v>
      </c>
      <c r="F365" s="338" t="s">
        <v>1084</v>
      </c>
      <c r="G365" s="203"/>
      <c r="H365" s="192"/>
      <c r="I365" s="342"/>
      <c r="J365" s="203">
        <f>SUM(G365+H365+I365)</f>
        <v>0</v>
      </c>
    </row>
    <row r="366" spans="1:10" hidden="1">
      <c r="A366" s="21"/>
      <c r="B366" s="24"/>
      <c r="C366" s="21"/>
      <c r="D366" s="22"/>
      <c r="E366" s="327">
        <v>472</v>
      </c>
      <c r="F366" s="240" t="s">
        <v>1084</v>
      </c>
      <c r="G366" s="30"/>
      <c r="H366" s="23"/>
      <c r="I366" s="277"/>
      <c r="J366" s="30">
        <f>I366+H366+G366</f>
        <v>0</v>
      </c>
    </row>
    <row r="367" spans="1:10">
      <c r="A367" s="21"/>
      <c r="B367" s="24"/>
      <c r="C367" s="21"/>
      <c r="D367" s="22"/>
      <c r="E367" s="327"/>
      <c r="F367" s="26" t="s">
        <v>1173</v>
      </c>
      <c r="G367" s="23"/>
      <c r="H367" s="23"/>
      <c r="I367" s="23"/>
      <c r="J367" s="23"/>
    </row>
    <row r="368" spans="1:10">
      <c r="A368" s="21"/>
      <c r="B368" s="24"/>
      <c r="C368" s="21"/>
      <c r="D368" s="22"/>
      <c r="E368" s="165" t="s">
        <v>1040</v>
      </c>
      <c r="F368" s="166" t="s">
        <v>1037</v>
      </c>
      <c r="G368" s="30">
        <f>SUM(G363:G365)</f>
        <v>2000000</v>
      </c>
      <c r="H368" s="23"/>
      <c r="I368" s="23"/>
      <c r="J368" s="30"/>
    </row>
    <row r="369" spans="1:10">
      <c r="A369" s="21"/>
      <c r="B369" s="24"/>
      <c r="C369" s="21"/>
      <c r="D369" s="22"/>
      <c r="E369" s="165">
        <v>13</v>
      </c>
      <c r="F369" s="166" t="s">
        <v>1038</v>
      </c>
      <c r="G369" s="30"/>
      <c r="H369" s="23"/>
      <c r="I369" s="23">
        <f>I366+I364</f>
        <v>0</v>
      </c>
      <c r="J369" s="30"/>
    </row>
    <row r="370" spans="1:10" ht="12.6" customHeight="1">
      <c r="A370" s="21"/>
      <c r="B370" s="24"/>
      <c r="C370" s="21"/>
      <c r="D370" s="22"/>
      <c r="E370" s="327"/>
      <c r="F370" s="167" t="s">
        <v>1174</v>
      </c>
      <c r="G370" s="195">
        <f>G368+G369</f>
        <v>2000000</v>
      </c>
      <c r="H370" s="195"/>
      <c r="I370" s="195">
        <f>I368+I369</f>
        <v>0</v>
      </c>
      <c r="J370" s="195">
        <f>SUM(G370:I370)</f>
        <v>2000000</v>
      </c>
    </row>
    <row r="371" spans="1:10" ht="4.1500000000000004" customHeight="1">
      <c r="A371" s="21"/>
      <c r="B371" s="24"/>
      <c r="C371" s="21"/>
      <c r="D371" s="22"/>
      <c r="E371" s="327"/>
      <c r="F371" s="26"/>
      <c r="G371" s="30"/>
      <c r="H371" s="30"/>
      <c r="I371" s="30"/>
      <c r="J371" s="30"/>
    </row>
    <row r="372" spans="1:10" ht="12.6" customHeight="1">
      <c r="A372" s="21"/>
      <c r="B372" s="24"/>
      <c r="C372" s="21"/>
      <c r="D372" s="22"/>
      <c r="E372" s="327"/>
      <c r="F372" s="26" t="s">
        <v>1446</v>
      </c>
      <c r="G372" s="30"/>
      <c r="H372" s="30"/>
      <c r="I372" s="30"/>
      <c r="J372" s="30"/>
    </row>
    <row r="373" spans="1:10" ht="12.6" customHeight="1">
      <c r="A373" s="21"/>
      <c r="B373" s="24"/>
      <c r="C373" s="21"/>
      <c r="D373" s="22"/>
      <c r="E373" s="165" t="s">
        <v>1040</v>
      </c>
      <c r="F373" s="166" t="s">
        <v>1037</v>
      </c>
      <c r="G373" s="30">
        <f>G368</f>
        <v>2000000</v>
      </c>
      <c r="H373" s="30"/>
      <c r="I373" s="30"/>
      <c r="J373" s="30"/>
    </row>
    <row r="374" spans="1:10" ht="12.6" customHeight="1">
      <c r="A374" s="21"/>
      <c r="B374" s="24"/>
      <c r="C374" s="21"/>
      <c r="D374" s="22"/>
      <c r="E374" s="165">
        <v>13</v>
      </c>
      <c r="F374" s="166" t="s">
        <v>1038</v>
      </c>
      <c r="G374" s="30"/>
      <c r="H374" s="30"/>
      <c r="I374" s="30">
        <f>I369</f>
        <v>0</v>
      </c>
      <c r="J374" s="30"/>
    </row>
    <row r="375" spans="1:10" ht="12.6" customHeight="1">
      <c r="A375" s="21"/>
      <c r="B375" s="24"/>
      <c r="C375" s="21"/>
      <c r="D375" s="22"/>
      <c r="E375" s="327"/>
      <c r="F375" s="167" t="s">
        <v>1447</v>
      </c>
      <c r="G375" s="197">
        <f>G370</f>
        <v>2000000</v>
      </c>
      <c r="H375" s="197">
        <f>H370</f>
        <v>0</v>
      </c>
      <c r="I375" s="197">
        <f>I370</f>
        <v>0</v>
      </c>
      <c r="J375" s="197">
        <f>SUM(G375:I375)</f>
        <v>2000000</v>
      </c>
    </row>
    <row r="376" spans="1:10" ht="12.6" customHeight="1">
      <c r="A376" s="21"/>
      <c r="B376" s="24"/>
      <c r="C376" s="21"/>
      <c r="D376" s="22"/>
      <c r="E376" s="327"/>
      <c r="F376" s="26"/>
      <c r="G376" s="162"/>
      <c r="H376" s="162"/>
      <c r="I376" s="162"/>
      <c r="J376" s="162"/>
    </row>
    <row r="377" spans="1:10" ht="12.6" customHeight="1">
      <c r="A377" s="21"/>
      <c r="B377" s="24"/>
      <c r="C377" s="25" t="s">
        <v>1411</v>
      </c>
      <c r="D377" s="22"/>
      <c r="E377" s="327"/>
      <c r="F377" s="26" t="s">
        <v>1412</v>
      </c>
      <c r="G377" s="162"/>
      <c r="H377" s="162"/>
      <c r="I377" s="162"/>
      <c r="J377" s="162"/>
    </row>
    <row r="378" spans="1:10" ht="12.6" customHeight="1">
      <c r="A378" s="21"/>
      <c r="B378" s="24"/>
      <c r="C378" s="21"/>
      <c r="D378" s="346" t="s">
        <v>1168</v>
      </c>
      <c r="E378" s="327"/>
      <c r="F378" s="33" t="s">
        <v>1169</v>
      </c>
      <c r="G378" s="162"/>
      <c r="H378" s="162"/>
      <c r="I378" s="162"/>
      <c r="J378" s="162"/>
    </row>
    <row r="379" spans="1:10" ht="12.6" customHeight="1">
      <c r="A379" s="21"/>
      <c r="B379" s="24"/>
      <c r="C379" s="21"/>
      <c r="D379" s="346"/>
      <c r="E379" s="327">
        <v>421</v>
      </c>
      <c r="F379" s="240" t="s">
        <v>1443</v>
      </c>
      <c r="G379" s="162"/>
      <c r="H379" s="162"/>
      <c r="I379" s="162">
        <v>36000</v>
      </c>
      <c r="J379" s="162">
        <f t="shared" ref="J379:J385" si="4">I379+H379+G379</f>
        <v>36000</v>
      </c>
    </row>
    <row r="380" spans="1:10" ht="12.6" customHeight="1">
      <c r="A380" s="21"/>
      <c r="B380" s="24"/>
      <c r="C380" s="21"/>
      <c r="D380" s="346"/>
      <c r="E380" s="327">
        <v>423</v>
      </c>
      <c r="F380" s="240" t="s">
        <v>770</v>
      </c>
      <c r="G380" s="162"/>
      <c r="H380" s="162"/>
      <c r="I380" s="162">
        <v>181000</v>
      </c>
      <c r="J380" s="162">
        <f t="shared" si="4"/>
        <v>181000</v>
      </c>
    </row>
    <row r="381" spans="1:10" ht="12.6" customHeight="1">
      <c r="A381" s="21"/>
      <c r="B381" s="24"/>
      <c r="C381" s="21"/>
      <c r="D381" s="346"/>
      <c r="E381" s="327">
        <v>425</v>
      </c>
      <c r="F381" s="240" t="s">
        <v>782</v>
      </c>
      <c r="G381" s="162"/>
      <c r="H381" s="162"/>
      <c r="I381" s="162">
        <v>18000</v>
      </c>
      <c r="J381" s="162">
        <f t="shared" si="4"/>
        <v>18000</v>
      </c>
    </row>
    <row r="382" spans="1:10" ht="12.6" customHeight="1">
      <c r="A382" s="21"/>
      <c r="B382" s="24"/>
      <c r="C382" s="21"/>
      <c r="D382" s="346"/>
      <c r="E382" s="327">
        <v>426</v>
      </c>
      <c r="F382" s="240" t="s">
        <v>776</v>
      </c>
      <c r="G382" s="162"/>
      <c r="H382" s="162"/>
      <c r="I382" s="162">
        <f>24000+61000</f>
        <v>85000</v>
      </c>
      <c r="J382" s="162">
        <f t="shared" si="4"/>
        <v>85000</v>
      </c>
    </row>
    <row r="383" spans="1:10" ht="12.6" customHeight="1">
      <c r="A383" s="21"/>
      <c r="B383" s="24"/>
      <c r="C383" s="21"/>
      <c r="D383" s="22"/>
      <c r="E383" s="327">
        <v>512</v>
      </c>
      <c r="F383" s="240" t="s">
        <v>785</v>
      </c>
      <c r="G383" s="162"/>
      <c r="H383" s="162"/>
      <c r="I383" s="162">
        <v>1383000</v>
      </c>
      <c r="J383" s="162">
        <f t="shared" si="4"/>
        <v>1383000</v>
      </c>
    </row>
    <row r="384" spans="1:10" ht="12.6" customHeight="1">
      <c r="A384" s="21"/>
      <c r="B384" s="24"/>
      <c r="C384" s="21"/>
      <c r="D384" s="22"/>
      <c r="E384" s="327">
        <v>472</v>
      </c>
      <c r="F384" s="240" t="s">
        <v>1084</v>
      </c>
      <c r="G384" s="162"/>
      <c r="H384" s="162"/>
      <c r="I384" s="162">
        <v>6358000</v>
      </c>
      <c r="J384" s="162">
        <f t="shared" si="4"/>
        <v>6358000</v>
      </c>
    </row>
    <row r="385" spans="1:10" ht="12.6" customHeight="1">
      <c r="A385" s="21"/>
      <c r="B385" s="24"/>
      <c r="C385" s="21"/>
      <c r="D385" s="22"/>
      <c r="E385" s="327">
        <v>482</v>
      </c>
      <c r="F385" s="240" t="s">
        <v>1444</v>
      </c>
      <c r="G385" s="162"/>
      <c r="H385" s="162"/>
      <c r="I385" s="162">
        <v>30000</v>
      </c>
      <c r="J385" s="162">
        <f t="shared" si="4"/>
        <v>30000</v>
      </c>
    </row>
    <row r="386" spans="1:10" ht="12.6" customHeight="1">
      <c r="A386" s="21"/>
      <c r="B386" s="24"/>
      <c r="C386" s="21"/>
      <c r="D386" s="22"/>
      <c r="E386" s="327"/>
      <c r="F386" s="26" t="s">
        <v>1173</v>
      </c>
      <c r="G386" s="162"/>
      <c r="H386" s="162"/>
      <c r="I386" s="162"/>
      <c r="J386" s="162"/>
    </row>
    <row r="387" spans="1:10" ht="12.6" customHeight="1">
      <c r="A387" s="21"/>
      <c r="B387" s="24"/>
      <c r="C387" s="21"/>
      <c r="D387" s="22"/>
      <c r="E387" s="165" t="s">
        <v>1182</v>
      </c>
      <c r="F387" s="240" t="s">
        <v>1038</v>
      </c>
      <c r="G387" s="162"/>
      <c r="H387" s="162"/>
      <c r="I387" s="162">
        <f>I384+I383+I382+I380+I379+I381+I385</f>
        <v>8091000</v>
      </c>
      <c r="J387" s="162">
        <f>I387+H387+G387</f>
        <v>8091000</v>
      </c>
    </row>
    <row r="388" spans="1:10" ht="12.6" hidden="1" customHeight="1">
      <c r="A388" s="21"/>
      <c r="B388" s="24"/>
      <c r="C388" s="21"/>
      <c r="D388" s="22"/>
      <c r="E388" s="165">
        <v>13</v>
      </c>
      <c r="F388" s="166" t="s">
        <v>1038</v>
      </c>
      <c r="G388" s="162"/>
      <c r="H388" s="162"/>
      <c r="I388" s="162"/>
      <c r="J388" s="162"/>
    </row>
    <row r="389" spans="1:10" ht="12.6" customHeight="1">
      <c r="A389" s="21"/>
      <c r="B389" s="24"/>
      <c r="C389" s="21"/>
      <c r="D389" s="22"/>
      <c r="E389" s="327"/>
      <c r="F389" s="167" t="s">
        <v>1174</v>
      </c>
      <c r="G389" s="197">
        <f>G387</f>
        <v>0</v>
      </c>
      <c r="H389" s="197">
        <f>H387</f>
        <v>0</v>
      </c>
      <c r="I389" s="197">
        <f>I387</f>
        <v>8091000</v>
      </c>
      <c r="J389" s="197">
        <f>I389+H389+G389</f>
        <v>8091000</v>
      </c>
    </row>
    <row r="390" spans="1:10" ht="12.6" customHeight="1">
      <c r="A390" s="21"/>
      <c r="B390" s="24"/>
      <c r="C390" s="21"/>
      <c r="D390" s="22"/>
      <c r="E390" s="327"/>
      <c r="F390" s="26" t="s">
        <v>1413</v>
      </c>
      <c r="G390" s="162"/>
      <c r="H390" s="162"/>
      <c r="I390" s="162"/>
      <c r="J390" s="162"/>
    </row>
    <row r="391" spans="1:10" ht="12.6" customHeight="1">
      <c r="A391" s="21"/>
      <c r="B391" s="24"/>
      <c r="C391" s="21"/>
      <c r="D391" s="22"/>
      <c r="E391" s="165" t="s">
        <v>1182</v>
      </c>
      <c r="F391" s="240" t="s">
        <v>1038</v>
      </c>
      <c r="G391" s="162">
        <f>G387</f>
        <v>0</v>
      </c>
      <c r="H391" s="162"/>
      <c r="I391" s="162">
        <f>I387</f>
        <v>8091000</v>
      </c>
      <c r="J391" s="162">
        <f>I391</f>
        <v>8091000</v>
      </c>
    </row>
    <row r="392" spans="1:10" ht="12.6" customHeight="1">
      <c r="A392" s="21"/>
      <c r="B392" s="24"/>
      <c r="C392" s="21"/>
      <c r="D392" s="22"/>
      <c r="E392" s="327"/>
      <c r="F392" s="167" t="s">
        <v>1414</v>
      </c>
      <c r="G392" s="197">
        <f>G391</f>
        <v>0</v>
      </c>
      <c r="H392" s="197"/>
      <c r="I392" s="197">
        <f>I391</f>
        <v>8091000</v>
      </c>
      <c r="J392" s="197">
        <f>I392+H392+G392</f>
        <v>8091000</v>
      </c>
    </row>
    <row r="393" spans="1:10" ht="12.6" hidden="1" customHeight="1">
      <c r="A393" s="21"/>
      <c r="B393" s="24"/>
      <c r="C393" s="21"/>
      <c r="D393" s="22"/>
      <c r="E393" s="327"/>
      <c r="F393" s="26"/>
      <c r="G393" s="162"/>
      <c r="H393" s="162"/>
      <c r="I393" s="162"/>
      <c r="J393" s="162"/>
    </row>
    <row r="394" spans="1:10" ht="12.6" hidden="1" customHeight="1">
      <c r="A394" s="21"/>
      <c r="B394" s="24"/>
      <c r="C394" s="21"/>
      <c r="D394" s="22"/>
      <c r="E394" s="327"/>
      <c r="F394" s="26"/>
      <c r="G394" s="162"/>
      <c r="H394" s="162"/>
      <c r="I394" s="162"/>
      <c r="J394" s="162"/>
    </row>
    <row r="395" spans="1:10" ht="12.6" hidden="1" customHeight="1">
      <c r="A395" s="21"/>
      <c r="B395" s="24"/>
      <c r="C395" s="21"/>
      <c r="D395" s="22"/>
      <c r="E395" s="327"/>
      <c r="F395" s="26"/>
      <c r="G395" s="162"/>
      <c r="H395" s="162"/>
      <c r="I395" s="162"/>
      <c r="J395" s="162"/>
    </row>
    <row r="396" spans="1:10" ht="12.6" hidden="1" customHeight="1">
      <c r="A396" s="21"/>
      <c r="B396" s="24"/>
      <c r="C396" s="21"/>
      <c r="D396" s="22"/>
      <c r="E396" s="327"/>
      <c r="F396" s="26"/>
      <c r="G396" s="162"/>
      <c r="H396" s="162"/>
      <c r="I396" s="162"/>
      <c r="J396" s="162"/>
    </row>
    <row r="397" spans="1:10" ht="12.6" customHeight="1">
      <c r="A397" s="21"/>
      <c r="B397" s="24"/>
      <c r="C397" s="21"/>
      <c r="D397" s="22"/>
      <c r="E397" s="327"/>
      <c r="F397" s="26"/>
      <c r="G397" s="162"/>
      <c r="H397" s="162"/>
      <c r="I397" s="162"/>
      <c r="J397" s="162"/>
    </row>
    <row r="398" spans="1:10" ht="12.6" customHeight="1">
      <c r="A398" s="21"/>
      <c r="B398" s="24"/>
      <c r="C398" s="25" t="s">
        <v>749</v>
      </c>
      <c r="D398" s="22"/>
      <c r="E398" s="327"/>
      <c r="F398" s="26" t="s">
        <v>1395</v>
      </c>
      <c r="G398" s="162"/>
      <c r="H398" s="162"/>
      <c r="I398" s="162"/>
      <c r="J398" s="162"/>
    </row>
    <row r="399" spans="1:10" ht="12.6" customHeight="1">
      <c r="A399" s="21"/>
      <c r="B399" s="24"/>
      <c r="C399" s="21"/>
      <c r="D399" s="346" t="s">
        <v>948</v>
      </c>
      <c r="E399" s="327"/>
      <c r="F399" s="188" t="s">
        <v>949</v>
      </c>
      <c r="G399" s="162"/>
      <c r="H399" s="162"/>
      <c r="I399" s="162"/>
      <c r="J399" s="162"/>
    </row>
    <row r="400" spans="1:10" ht="12.6" customHeight="1">
      <c r="A400" s="21"/>
      <c r="B400" s="24"/>
      <c r="C400" s="21"/>
      <c r="D400" s="22"/>
      <c r="E400" s="327">
        <v>472</v>
      </c>
      <c r="F400" s="166" t="s">
        <v>1171</v>
      </c>
      <c r="G400" s="30">
        <v>1700000</v>
      </c>
      <c r="H400" s="162"/>
      <c r="I400" s="162"/>
      <c r="J400" s="30">
        <f>I400+H400+G400</f>
        <v>1700000</v>
      </c>
    </row>
    <row r="401" spans="1:10" ht="12.6" customHeight="1">
      <c r="A401" s="21"/>
      <c r="B401" s="24"/>
      <c r="C401" s="21"/>
      <c r="D401" s="22"/>
      <c r="E401" s="327"/>
      <c r="F401" s="26" t="s">
        <v>1078</v>
      </c>
      <c r="G401" s="162"/>
      <c r="H401" s="162"/>
      <c r="I401" s="162"/>
      <c r="J401" s="162"/>
    </row>
    <row r="402" spans="1:10" ht="12.6" customHeight="1">
      <c r="A402" s="21"/>
      <c r="B402" s="24"/>
      <c r="C402" s="21"/>
      <c r="D402" s="22"/>
      <c r="E402" s="165" t="s">
        <v>1040</v>
      </c>
      <c r="F402" s="166" t="s">
        <v>1037</v>
      </c>
      <c r="G402" s="30">
        <f>G400</f>
        <v>1700000</v>
      </c>
      <c r="H402" s="162"/>
      <c r="I402" s="162"/>
      <c r="J402" s="162"/>
    </row>
    <row r="403" spans="1:10" ht="12.6" customHeight="1">
      <c r="A403" s="21"/>
      <c r="B403" s="24"/>
      <c r="C403" s="21"/>
      <c r="D403" s="22"/>
      <c r="E403" s="165">
        <v>13</v>
      </c>
      <c r="F403" s="166" t="s">
        <v>1038</v>
      </c>
      <c r="G403" s="162"/>
      <c r="H403" s="162">
        <f>H400</f>
        <v>0</v>
      </c>
      <c r="I403" s="162">
        <f>I400</f>
        <v>0</v>
      </c>
      <c r="J403" s="162"/>
    </row>
    <row r="404" spans="1:10" ht="12.6" customHeight="1">
      <c r="A404" s="21"/>
      <c r="B404" s="24"/>
      <c r="C404" s="21"/>
      <c r="D404" s="22"/>
      <c r="E404" s="327"/>
      <c r="F404" s="167" t="s">
        <v>1079</v>
      </c>
      <c r="G404" s="197">
        <f>G402</f>
        <v>1700000</v>
      </c>
      <c r="H404" s="197"/>
      <c r="I404" s="197"/>
      <c r="J404" s="197">
        <f>I404+H404+G404</f>
        <v>1700000</v>
      </c>
    </row>
    <row r="405" spans="1:10" ht="12.6" customHeight="1">
      <c r="A405" s="21"/>
      <c r="B405" s="24"/>
      <c r="C405" s="21"/>
      <c r="D405" s="22"/>
      <c r="E405" s="327"/>
      <c r="F405" s="26"/>
      <c r="G405" s="162"/>
      <c r="H405" s="162"/>
      <c r="I405" s="162"/>
      <c r="J405" s="162"/>
    </row>
    <row r="406" spans="1:10" ht="12.6" customHeight="1">
      <c r="A406" s="21"/>
      <c r="B406" s="24"/>
      <c r="C406" s="21"/>
      <c r="D406" s="22"/>
      <c r="E406" s="327"/>
      <c r="F406" s="26" t="s">
        <v>750</v>
      </c>
      <c r="G406" s="162"/>
      <c r="H406" s="162"/>
      <c r="I406" s="162"/>
      <c r="J406" s="162"/>
    </row>
    <row r="407" spans="1:10" ht="12.6" customHeight="1">
      <c r="A407" s="21"/>
      <c r="B407" s="24"/>
      <c r="C407" s="21"/>
      <c r="D407" s="22"/>
      <c r="E407" s="165" t="s">
        <v>1040</v>
      </c>
      <c r="F407" s="166" t="s">
        <v>1037</v>
      </c>
      <c r="G407" s="30">
        <f>G402</f>
        <v>1700000</v>
      </c>
      <c r="H407" s="162"/>
      <c r="I407" s="162"/>
      <c r="J407" s="162"/>
    </row>
    <row r="408" spans="1:10" ht="12.6" customHeight="1">
      <c r="A408" s="21"/>
      <c r="B408" s="24"/>
      <c r="C408" s="21"/>
      <c r="D408" s="22"/>
      <c r="E408" s="165">
        <v>13</v>
      </c>
      <c r="F408" s="166" t="s">
        <v>1038</v>
      </c>
      <c r="G408" s="162"/>
      <c r="H408" s="162">
        <f>H403</f>
        <v>0</v>
      </c>
      <c r="I408" s="162">
        <f>I403</f>
        <v>0</v>
      </c>
      <c r="J408" s="162">
        <f>I408+H408+G408</f>
        <v>0</v>
      </c>
    </row>
    <row r="409" spans="1:10" ht="12.6" customHeight="1">
      <c r="A409" s="21"/>
      <c r="B409" s="24"/>
      <c r="C409" s="21"/>
      <c r="D409" s="22"/>
      <c r="E409" s="327"/>
      <c r="F409" s="167" t="s">
        <v>751</v>
      </c>
      <c r="G409" s="197">
        <f>G407</f>
        <v>1700000</v>
      </c>
      <c r="H409" s="197"/>
      <c r="I409" s="197"/>
      <c r="J409" s="197">
        <f>I409+H409+G409</f>
        <v>1700000</v>
      </c>
    </row>
    <row r="410" spans="1:10" ht="12.6" customHeight="1">
      <c r="A410" s="21"/>
      <c r="B410" s="24"/>
      <c r="C410" s="21"/>
      <c r="D410" s="22"/>
      <c r="E410" s="327"/>
      <c r="F410" s="26"/>
      <c r="G410" s="162"/>
      <c r="H410" s="162"/>
      <c r="I410" s="162"/>
      <c r="J410" s="162"/>
    </row>
    <row r="411" spans="1:10" ht="12.6" hidden="1" customHeight="1">
      <c r="A411" s="21"/>
      <c r="B411" s="24"/>
      <c r="C411" s="21"/>
      <c r="D411" s="22"/>
      <c r="E411" s="327"/>
      <c r="F411" s="26"/>
      <c r="G411" s="162"/>
      <c r="H411" s="162"/>
      <c r="I411" s="162"/>
      <c r="J411" s="162"/>
    </row>
    <row r="412" spans="1:10" ht="12.6" hidden="1" customHeight="1">
      <c r="A412" s="21"/>
      <c r="B412" s="24"/>
      <c r="C412" s="21"/>
      <c r="D412" s="22"/>
      <c r="E412" s="327"/>
      <c r="F412" s="26"/>
      <c r="G412" s="30"/>
      <c r="H412" s="30"/>
      <c r="I412" s="30"/>
      <c r="J412" s="23"/>
    </row>
    <row r="413" spans="1:10" ht="12.6" customHeight="1">
      <c r="A413" s="21"/>
      <c r="B413" s="24"/>
      <c r="C413" s="31" t="s">
        <v>483</v>
      </c>
      <c r="D413" s="22"/>
      <c r="E413" s="327"/>
      <c r="F413" s="26" t="s">
        <v>1448</v>
      </c>
      <c r="G413" s="30"/>
      <c r="H413" s="30"/>
      <c r="I413" s="30"/>
      <c r="J413" s="23"/>
    </row>
    <row r="414" spans="1:10" ht="12.6" customHeight="1">
      <c r="A414" s="21"/>
      <c r="B414" s="24"/>
      <c r="C414" s="21"/>
      <c r="D414" s="346" t="s">
        <v>950</v>
      </c>
      <c r="E414" s="327"/>
      <c r="F414" s="33" t="s">
        <v>752</v>
      </c>
      <c r="G414" s="30"/>
      <c r="H414" s="30"/>
      <c r="I414" s="30"/>
      <c r="J414" s="23"/>
    </row>
    <row r="415" spans="1:10" ht="12.6" customHeight="1">
      <c r="A415" s="21"/>
      <c r="B415" s="24"/>
      <c r="C415" s="21"/>
      <c r="D415" s="22"/>
      <c r="E415" s="327">
        <v>481</v>
      </c>
      <c r="F415" s="28" t="s">
        <v>974</v>
      </c>
      <c r="G415" s="30">
        <v>970000</v>
      </c>
      <c r="H415" s="30"/>
      <c r="I415" s="30"/>
      <c r="J415" s="23">
        <f>SUM(G415:I415)</f>
        <v>970000</v>
      </c>
    </row>
    <row r="416" spans="1:10" ht="12.6" customHeight="1">
      <c r="A416" s="21"/>
      <c r="B416" s="24"/>
      <c r="C416" s="21"/>
      <c r="D416" s="22"/>
      <c r="E416" s="327"/>
      <c r="F416" s="26" t="s">
        <v>11</v>
      </c>
      <c r="G416" s="23"/>
      <c r="H416" s="23"/>
      <c r="I416" s="23"/>
      <c r="J416" s="23"/>
    </row>
    <row r="417" spans="1:10" ht="12.6" customHeight="1">
      <c r="A417" s="21"/>
      <c r="B417" s="24"/>
      <c r="C417" s="21"/>
      <c r="D417" s="22"/>
      <c r="E417" s="165" t="s">
        <v>1040</v>
      </c>
      <c r="F417" s="166" t="s">
        <v>1037</v>
      </c>
      <c r="G417" s="30">
        <f>SUM(G414:G415)</f>
        <v>970000</v>
      </c>
      <c r="H417" s="23"/>
      <c r="I417" s="23"/>
      <c r="J417" s="30"/>
    </row>
    <row r="418" spans="1:10" ht="12.6" customHeight="1">
      <c r="A418" s="21"/>
      <c r="B418" s="24"/>
      <c r="C418" s="21"/>
      <c r="D418" s="22"/>
      <c r="E418" s="165">
        <v>13</v>
      </c>
      <c r="F418" s="166" t="s">
        <v>1038</v>
      </c>
      <c r="G418" s="30"/>
      <c r="H418" s="23"/>
      <c r="I418" s="23">
        <f>SUM(I414:I415)</f>
        <v>0</v>
      </c>
      <c r="J418" s="30"/>
    </row>
    <row r="419" spans="1:10" ht="12.6" customHeight="1">
      <c r="A419" s="21"/>
      <c r="B419" s="24"/>
      <c r="C419" s="21"/>
      <c r="D419" s="22"/>
      <c r="E419" s="327"/>
      <c r="F419" s="167" t="s">
        <v>12</v>
      </c>
      <c r="G419" s="195">
        <f>G417+G418</f>
        <v>970000</v>
      </c>
      <c r="H419" s="195"/>
      <c r="I419" s="195">
        <f>I417+I418</f>
        <v>0</v>
      </c>
      <c r="J419" s="195">
        <f>SUM(G419:I419)</f>
        <v>970000</v>
      </c>
    </row>
    <row r="420" spans="1:10" ht="12.6" customHeight="1">
      <c r="A420" s="21"/>
      <c r="B420" s="24"/>
      <c r="C420" s="21"/>
      <c r="D420" s="22"/>
      <c r="E420" s="327"/>
      <c r="F420" s="26"/>
      <c r="G420" s="30"/>
      <c r="H420" s="30"/>
      <c r="I420" s="30"/>
      <c r="J420" s="30"/>
    </row>
    <row r="421" spans="1:10" ht="12.6" customHeight="1">
      <c r="A421" s="21"/>
      <c r="B421" s="24"/>
      <c r="C421" s="21"/>
      <c r="D421" s="22"/>
      <c r="E421" s="327"/>
      <c r="F421" s="26" t="s">
        <v>753</v>
      </c>
      <c r="G421" s="30"/>
      <c r="H421" s="30"/>
      <c r="I421" s="30"/>
      <c r="J421" s="30"/>
    </row>
    <row r="422" spans="1:10" ht="12.6" customHeight="1">
      <c r="A422" s="21"/>
      <c r="B422" s="24"/>
      <c r="C422" s="21"/>
      <c r="D422" s="22"/>
      <c r="E422" s="165" t="s">
        <v>1040</v>
      </c>
      <c r="F422" s="166" t="s">
        <v>1037</v>
      </c>
      <c r="G422" s="30">
        <f>G417</f>
        <v>970000</v>
      </c>
      <c r="H422" s="30"/>
      <c r="I422" s="30"/>
      <c r="J422" s="30"/>
    </row>
    <row r="423" spans="1:10" ht="12.6" customHeight="1">
      <c r="A423" s="21"/>
      <c r="B423" s="24"/>
      <c r="C423" s="21"/>
      <c r="D423" s="22"/>
      <c r="E423" s="165">
        <v>13</v>
      </c>
      <c r="F423" s="166" t="s">
        <v>1038</v>
      </c>
      <c r="G423" s="30"/>
      <c r="H423" s="30"/>
      <c r="I423" s="30">
        <f>I418</f>
        <v>0</v>
      </c>
      <c r="J423" s="30"/>
    </row>
    <row r="424" spans="1:10" ht="12.6" customHeight="1">
      <c r="A424" s="21"/>
      <c r="B424" s="24"/>
      <c r="C424" s="21"/>
      <c r="D424" s="22"/>
      <c r="E424" s="327"/>
      <c r="F424" s="167" t="s">
        <v>754</v>
      </c>
      <c r="G424" s="197">
        <f>G419</f>
        <v>970000</v>
      </c>
      <c r="H424" s="197">
        <f>H419</f>
        <v>0</v>
      </c>
      <c r="I424" s="197">
        <f>I419</f>
        <v>0</v>
      </c>
      <c r="J424" s="197">
        <f>SUM(G424:I424)</f>
        <v>970000</v>
      </c>
    </row>
    <row r="425" spans="1:10" ht="12.6" customHeight="1">
      <c r="A425" s="21"/>
      <c r="B425" s="24"/>
      <c r="C425" s="21"/>
      <c r="D425" s="22"/>
      <c r="E425" s="327"/>
      <c r="F425" s="26" t="s">
        <v>755</v>
      </c>
      <c r="G425" s="30"/>
      <c r="H425" s="30"/>
      <c r="I425" s="30"/>
      <c r="J425" s="23"/>
    </row>
    <row r="426" spans="1:10" ht="12.6" customHeight="1">
      <c r="A426" s="21"/>
      <c r="B426" s="24"/>
      <c r="C426" s="21"/>
      <c r="D426" s="22"/>
      <c r="E426" s="165" t="s">
        <v>1040</v>
      </c>
      <c r="F426" s="166" t="s">
        <v>1037</v>
      </c>
      <c r="G426" s="30">
        <f>G375+G424+G409+G392</f>
        <v>4670000</v>
      </c>
      <c r="H426" s="30"/>
      <c r="I426" s="30"/>
      <c r="J426" s="30"/>
    </row>
    <row r="427" spans="1:10" ht="12.6" customHeight="1">
      <c r="A427" s="21"/>
      <c r="B427" s="24"/>
      <c r="C427" s="21"/>
      <c r="D427" s="22"/>
      <c r="E427" s="165">
        <v>13</v>
      </c>
      <c r="F427" s="166" t="s">
        <v>1038</v>
      </c>
      <c r="G427" s="30"/>
      <c r="H427" s="30"/>
      <c r="I427" s="30">
        <f>I374+I392</f>
        <v>8091000</v>
      </c>
      <c r="J427" s="30"/>
    </row>
    <row r="428" spans="1:10" ht="12.6" customHeight="1">
      <c r="A428" s="21"/>
      <c r="B428" s="24"/>
      <c r="C428" s="21"/>
      <c r="D428" s="22"/>
      <c r="E428" s="327"/>
      <c r="F428" s="167" t="s">
        <v>1083</v>
      </c>
      <c r="G428" s="197">
        <f>G426+G427</f>
        <v>4670000</v>
      </c>
      <c r="H428" s="197">
        <f>H375</f>
        <v>0</v>
      </c>
      <c r="I428" s="197">
        <f>I427</f>
        <v>8091000</v>
      </c>
      <c r="J428" s="197">
        <f>SUM(G428:I428)</f>
        <v>12761000</v>
      </c>
    </row>
    <row r="429" spans="1:10" ht="12.6" customHeight="1">
      <c r="A429" s="21"/>
      <c r="B429" s="24"/>
      <c r="C429" s="21"/>
      <c r="D429" s="22"/>
      <c r="E429" s="327"/>
      <c r="F429" s="26"/>
      <c r="G429" s="30"/>
      <c r="H429" s="30"/>
      <c r="I429" s="30"/>
      <c r="J429" s="30"/>
    </row>
    <row r="430" spans="1:10" ht="12.6" customHeight="1">
      <c r="A430" s="21"/>
      <c r="B430" s="24"/>
      <c r="C430" s="31" t="s">
        <v>1085</v>
      </c>
      <c r="D430" s="22"/>
      <c r="E430" s="327"/>
      <c r="F430" s="26" t="s">
        <v>1093</v>
      </c>
      <c r="G430" s="30"/>
      <c r="H430" s="30"/>
      <c r="I430" s="30"/>
      <c r="J430" s="30"/>
    </row>
    <row r="431" spans="1:10" ht="12.6" customHeight="1">
      <c r="A431" s="21"/>
      <c r="B431" s="24"/>
      <c r="C431" s="31" t="s">
        <v>311</v>
      </c>
      <c r="D431" s="200"/>
      <c r="E431" s="204"/>
      <c r="F431" s="348" t="s">
        <v>1175</v>
      </c>
      <c r="G431" s="32"/>
      <c r="H431" s="23"/>
      <c r="I431" s="32"/>
      <c r="J431" s="32"/>
    </row>
    <row r="432" spans="1:10" ht="12.6" customHeight="1">
      <c r="A432" s="21"/>
      <c r="B432" s="24"/>
      <c r="C432" s="21"/>
      <c r="D432" s="346" t="s">
        <v>951</v>
      </c>
      <c r="E432" s="201"/>
      <c r="F432" s="33" t="s">
        <v>1087</v>
      </c>
      <c r="G432" s="32"/>
      <c r="H432" s="23"/>
      <c r="I432" s="32"/>
      <c r="J432" s="32"/>
    </row>
    <row r="433" spans="1:10" ht="12.6" customHeight="1">
      <c r="A433" s="21"/>
      <c r="B433" s="24"/>
      <c r="C433" s="21"/>
      <c r="D433" s="346"/>
      <c r="E433" s="27">
        <v>423</v>
      </c>
      <c r="F433" s="28" t="s">
        <v>770</v>
      </c>
      <c r="G433" s="29">
        <v>500000</v>
      </c>
      <c r="H433" s="23"/>
      <c r="I433" s="32"/>
      <c r="J433" s="30">
        <f>SUM(G433+H433+I433)</f>
        <v>500000</v>
      </c>
    </row>
    <row r="434" spans="1:10" ht="12.6" customHeight="1">
      <c r="A434" s="21"/>
      <c r="B434" s="24"/>
      <c r="C434" s="21"/>
      <c r="D434" s="22"/>
      <c r="E434" s="327">
        <v>424</v>
      </c>
      <c r="F434" s="166" t="s">
        <v>771</v>
      </c>
      <c r="G434" s="30">
        <v>300000</v>
      </c>
      <c r="H434" s="23"/>
      <c r="I434" s="32"/>
      <c r="J434" s="30">
        <f>SUM(G434+H434+I434)</f>
        <v>300000</v>
      </c>
    </row>
    <row r="435" spans="1:10" ht="12.6" customHeight="1">
      <c r="A435" s="343"/>
      <c r="B435" s="24"/>
      <c r="C435" s="21"/>
      <c r="D435" s="22"/>
      <c r="E435" s="349">
        <v>515</v>
      </c>
      <c r="F435" s="350" t="s">
        <v>835</v>
      </c>
      <c r="G435" s="351"/>
      <c r="H435" s="351"/>
      <c r="I435" s="351"/>
      <c r="J435" s="351">
        <f>I435+G435</f>
        <v>0</v>
      </c>
    </row>
    <row r="436" spans="1:10" ht="12.6" customHeight="1">
      <c r="A436" s="21"/>
      <c r="B436" s="24"/>
      <c r="C436" s="21"/>
      <c r="D436" s="22"/>
      <c r="E436" s="349">
        <v>541</v>
      </c>
      <c r="F436" s="350" t="s">
        <v>837</v>
      </c>
      <c r="G436" s="351">
        <v>700000</v>
      </c>
      <c r="H436" s="351"/>
      <c r="I436" s="352"/>
      <c r="J436" s="351">
        <f>I436+H436+G436</f>
        <v>700000</v>
      </c>
    </row>
    <row r="437" spans="1:10" ht="12.6" customHeight="1">
      <c r="A437" s="21"/>
      <c r="B437" s="24"/>
      <c r="C437" s="21"/>
      <c r="D437" s="22"/>
      <c r="E437" s="327"/>
      <c r="F437" s="26" t="s">
        <v>120</v>
      </c>
      <c r="G437" s="23"/>
      <c r="H437" s="23"/>
      <c r="I437" s="23"/>
      <c r="J437" s="23"/>
    </row>
    <row r="438" spans="1:10" ht="12.6" customHeight="1">
      <c r="A438" s="21"/>
      <c r="B438" s="24"/>
      <c r="C438" s="21"/>
      <c r="D438" s="22"/>
      <c r="E438" s="165" t="s">
        <v>1040</v>
      </c>
      <c r="F438" s="166" t="s">
        <v>1037</v>
      </c>
      <c r="G438" s="30">
        <f>SUM(G433:G436)</f>
        <v>1500000</v>
      </c>
      <c r="H438" s="23"/>
      <c r="I438" s="23"/>
      <c r="J438" s="30">
        <f>SUM(G438:I438)</f>
        <v>1500000</v>
      </c>
    </row>
    <row r="439" spans="1:10" ht="12.6" customHeight="1">
      <c r="A439" s="21"/>
      <c r="B439" s="24"/>
      <c r="C439" s="21"/>
      <c r="D439" s="22"/>
      <c r="E439" s="165">
        <v>13</v>
      </c>
      <c r="F439" s="166" t="s">
        <v>1038</v>
      </c>
      <c r="G439" s="30"/>
      <c r="H439" s="23"/>
      <c r="I439" s="23">
        <f>I436+I435+I434+I433</f>
        <v>0</v>
      </c>
      <c r="J439" s="30"/>
    </row>
    <row r="440" spans="1:10" ht="12.6" customHeight="1">
      <c r="A440" s="21"/>
      <c r="B440" s="24"/>
      <c r="C440" s="21"/>
      <c r="D440" s="22"/>
      <c r="E440" s="327"/>
      <c r="F440" s="167" t="s">
        <v>1088</v>
      </c>
      <c r="G440" s="196">
        <f>G438+G439</f>
        <v>1500000</v>
      </c>
      <c r="H440" s="196"/>
      <c r="I440" s="196">
        <f>I438+I439</f>
        <v>0</v>
      </c>
      <c r="J440" s="196">
        <f>SUM(G440:I440)</f>
        <v>1500000</v>
      </c>
    </row>
    <row r="441" spans="1:10" ht="4.5" customHeight="1">
      <c r="A441" s="21"/>
      <c r="B441" s="24"/>
      <c r="C441" s="21"/>
      <c r="D441" s="22"/>
      <c r="E441" s="327"/>
      <c r="F441" s="26"/>
      <c r="G441" s="30"/>
      <c r="H441" s="30"/>
      <c r="I441" s="30"/>
      <c r="J441" s="30"/>
    </row>
    <row r="442" spans="1:10" ht="12.6" customHeight="1">
      <c r="A442" s="21"/>
      <c r="B442" s="24"/>
      <c r="C442" s="21"/>
      <c r="D442" s="22"/>
      <c r="E442" s="327"/>
      <c r="F442" s="26" t="s">
        <v>1176</v>
      </c>
      <c r="G442" s="30"/>
      <c r="H442" s="30"/>
      <c r="I442" s="30"/>
      <c r="J442" s="30"/>
    </row>
    <row r="443" spans="1:10" ht="12.6" customHeight="1">
      <c r="A443" s="21"/>
      <c r="B443" s="24"/>
      <c r="C443" s="21"/>
      <c r="D443" s="22"/>
      <c r="E443" s="165" t="s">
        <v>1040</v>
      </c>
      <c r="F443" s="166" t="s">
        <v>1037</v>
      </c>
      <c r="G443" s="30">
        <f>G438</f>
        <v>1500000</v>
      </c>
      <c r="H443" s="30"/>
      <c r="I443" s="30"/>
      <c r="J443" s="30"/>
    </row>
    <row r="444" spans="1:10" ht="12.6" customHeight="1">
      <c r="A444" s="21"/>
      <c r="B444" s="24"/>
      <c r="C444" s="21"/>
      <c r="D444" s="22"/>
      <c r="E444" s="165">
        <v>13</v>
      </c>
      <c r="F444" s="166" t="s">
        <v>1038</v>
      </c>
      <c r="G444" s="30"/>
      <c r="H444" s="30"/>
      <c r="I444" s="30">
        <f>I439</f>
        <v>0</v>
      </c>
      <c r="J444" s="30"/>
    </row>
    <row r="445" spans="1:10" ht="12.6" customHeight="1">
      <c r="A445" s="21"/>
      <c r="B445" s="24"/>
      <c r="C445" s="21"/>
      <c r="D445" s="22"/>
      <c r="E445" s="327"/>
      <c r="F445" s="167" t="s">
        <v>1177</v>
      </c>
      <c r="G445" s="197">
        <f>G440</f>
        <v>1500000</v>
      </c>
      <c r="H445" s="197">
        <f>H440</f>
        <v>0</v>
      </c>
      <c r="I445" s="197">
        <f>I440</f>
        <v>0</v>
      </c>
      <c r="J445" s="197">
        <f>SUM(G445:I445)</f>
        <v>1500000</v>
      </c>
    </row>
    <row r="446" spans="1:10" ht="14.25" customHeight="1">
      <c r="A446" s="21"/>
      <c r="B446" s="24"/>
      <c r="C446" s="21"/>
      <c r="D446" s="22"/>
      <c r="E446" s="327"/>
      <c r="F446" s="26"/>
      <c r="G446" s="30"/>
      <c r="H446" s="30"/>
      <c r="I446" s="30"/>
      <c r="J446" s="23"/>
    </row>
    <row r="447" spans="1:10" ht="14.25" customHeight="1">
      <c r="A447" s="21"/>
      <c r="B447" s="24"/>
      <c r="C447" s="25" t="s">
        <v>313</v>
      </c>
      <c r="D447" s="22"/>
      <c r="E447" s="327"/>
      <c r="F447" s="26" t="s">
        <v>1216</v>
      </c>
      <c r="G447" s="30"/>
      <c r="H447" s="30"/>
      <c r="I447" s="30"/>
      <c r="J447" s="23"/>
    </row>
    <row r="448" spans="1:10" ht="14.25" customHeight="1">
      <c r="A448" s="21"/>
      <c r="B448" s="24"/>
      <c r="C448" s="21"/>
      <c r="D448" s="22">
        <v>520</v>
      </c>
      <c r="E448" s="327"/>
      <c r="F448" s="240" t="s">
        <v>1216</v>
      </c>
      <c r="G448" s="30"/>
      <c r="H448" s="30"/>
      <c r="I448" s="30"/>
      <c r="J448" s="23"/>
    </row>
    <row r="449" spans="1:10" ht="14.25" customHeight="1">
      <c r="A449" s="21"/>
      <c r="B449" s="24"/>
      <c r="C449" s="21"/>
      <c r="D449" s="22"/>
      <c r="E449" s="327">
        <v>511</v>
      </c>
      <c r="F449" s="240" t="s">
        <v>784</v>
      </c>
      <c r="G449" s="30">
        <v>1000000</v>
      </c>
      <c r="H449" s="30"/>
      <c r="I449" s="30">
        <v>400000</v>
      </c>
      <c r="J449" s="23">
        <f>I449+G449+H449</f>
        <v>1400000</v>
      </c>
    </row>
    <row r="450" spans="1:10" ht="14.25" customHeight="1">
      <c r="A450" s="21"/>
      <c r="B450" s="24"/>
      <c r="C450" s="21"/>
      <c r="D450" s="22"/>
      <c r="E450" s="327">
        <v>541</v>
      </c>
      <c r="F450" s="240" t="s">
        <v>837</v>
      </c>
      <c r="G450" s="30">
        <v>50000</v>
      </c>
      <c r="H450" s="30"/>
      <c r="I450" s="30"/>
      <c r="J450" s="23">
        <f>I450+G450</f>
        <v>50000</v>
      </c>
    </row>
    <row r="451" spans="1:10" ht="14.25" customHeight="1">
      <c r="A451" s="21"/>
      <c r="B451" s="24"/>
      <c r="C451" s="21"/>
      <c r="D451" s="22"/>
      <c r="E451" s="327"/>
      <c r="F451" s="26" t="s">
        <v>1380</v>
      </c>
      <c r="G451" s="30"/>
      <c r="H451" s="30"/>
      <c r="I451" s="30"/>
      <c r="J451" s="23"/>
    </row>
    <row r="452" spans="1:10" ht="14.25" customHeight="1">
      <c r="A452" s="21"/>
      <c r="B452" s="24"/>
      <c r="C452" s="21"/>
      <c r="D452" s="22"/>
      <c r="E452" s="165" t="s">
        <v>1040</v>
      </c>
      <c r="F452" s="166" t="s">
        <v>1037</v>
      </c>
      <c r="G452" s="30">
        <f>G449+G450</f>
        <v>1050000</v>
      </c>
      <c r="H452" s="30"/>
      <c r="I452" s="30"/>
      <c r="J452" s="23"/>
    </row>
    <row r="453" spans="1:10" ht="14.25" customHeight="1">
      <c r="A453" s="21"/>
      <c r="B453" s="24"/>
      <c r="C453" s="21"/>
      <c r="D453" s="22"/>
      <c r="E453" s="165">
        <v>13</v>
      </c>
      <c r="F453" s="166" t="s">
        <v>1038</v>
      </c>
      <c r="G453" s="30"/>
      <c r="H453" s="30">
        <f>H449</f>
        <v>0</v>
      </c>
      <c r="I453" s="30">
        <f>I449+I450</f>
        <v>400000</v>
      </c>
      <c r="J453" s="23"/>
    </row>
    <row r="454" spans="1:10" ht="14.25" customHeight="1">
      <c r="A454" s="21"/>
      <c r="B454" s="24"/>
      <c r="C454" s="21"/>
      <c r="D454" s="22"/>
      <c r="E454" s="327"/>
      <c r="F454" s="167" t="s">
        <v>1381</v>
      </c>
      <c r="G454" s="196">
        <f>G452</f>
        <v>1050000</v>
      </c>
      <c r="H454" s="196"/>
      <c r="I454" s="196">
        <f>I453</f>
        <v>400000</v>
      </c>
      <c r="J454" s="196">
        <f>I454+H454+G454</f>
        <v>1450000</v>
      </c>
    </row>
    <row r="455" spans="1:10" ht="14.25" customHeight="1">
      <c r="A455" s="21"/>
      <c r="B455" s="24"/>
      <c r="C455" s="21"/>
      <c r="D455" s="22"/>
      <c r="E455" s="327"/>
      <c r="F455" s="26" t="s">
        <v>1382</v>
      </c>
      <c r="G455" s="30"/>
      <c r="H455" s="30"/>
      <c r="I455" s="30"/>
      <c r="J455" s="23"/>
    </row>
    <row r="456" spans="1:10" ht="14.25" customHeight="1">
      <c r="A456" s="21"/>
      <c r="B456" s="24"/>
      <c r="C456" s="21"/>
      <c r="D456" s="22"/>
      <c r="E456" s="165" t="s">
        <v>1040</v>
      </c>
      <c r="F456" s="166" t="s">
        <v>1037</v>
      </c>
      <c r="G456" s="30">
        <f>G452</f>
        <v>1050000</v>
      </c>
      <c r="H456" s="30"/>
      <c r="I456" s="30"/>
      <c r="J456" s="23"/>
    </row>
    <row r="457" spans="1:10" ht="14.25" customHeight="1">
      <c r="A457" s="21"/>
      <c r="B457" s="24"/>
      <c r="C457" s="21"/>
      <c r="D457" s="22"/>
      <c r="E457" s="165">
        <v>13</v>
      </c>
      <c r="F457" s="166" t="s">
        <v>1038</v>
      </c>
      <c r="G457" s="30"/>
      <c r="H457" s="30">
        <f>H453</f>
        <v>0</v>
      </c>
      <c r="I457" s="30">
        <f>I453</f>
        <v>400000</v>
      </c>
      <c r="J457" s="23"/>
    </row>
    <row r="458" spans="1:10" ht="14.25" customHeight="1">
      <c r="A458" s="21"/>
      <c r="B458" s="24"/>
      <c r="C458" s="21"/>
      <c r="D458" s="22"/>
      <c r="E458" s="327"/>
      <c r="F458" s="167" t="s">
        <v>1383</v>
      </c>
      <c r="G458" s="196">
        <f>G456</f>
        <v>1050000</v>
      </c>
      <c r="H458" s="196">
        <f>H457</f>
        <v>0</v>
      </c>
      <c r="I458" s="196">
        <f>I457</f>
        <v>400000</v>
      </c>
      <c r="J458" s="196">
        <f>I458+H458+G458</f>
        <v>1450000</v>
      </c>
    </row>
    <row r="459" spans="1:10" ht="14.25" customHeight="1">
      <c r="A459" s="21"/>
      <c r="B459" s="24"/>
      <c r="C459" s="21"/>
      <c r="D459" s="22"/>
      <c r="E459" s="327"/>
      <c r="F459" s="26"/>
      <c r="G459" s="32"/>
      <c r="H459" s="32"/>
      <c r="I459" s="32"/>
      <c r="J459" s="32"/>
    </row>
    <row r="460" spans="1:10" ht="14.25" customHeight="1">
      <c r="A460" s="21"/>
      <c r="B460" s="24"/>
      <c r="C460" s="25" t="s">
        <v>1217</v>
      </c>
      <c r="D460" s="22"/>
      <c r="E460" s="327"/>
      <c r="F460" s="26" t="s">
        <v>310</v>
      </c>
      <c r="G460" s="32"/>
      <c r="H460" s="32"/>
      <c r="I460" s="32"/>
      <c r="J460" s="32"/>
    </row>
    <row r="461" spans="1:10" ht="14.25" customHeight="1">
      <c r="A461" s="21"/>
      <c r="B461" s="24"/>
      <c r="C461" s="21"/>
      <c r="D461" s="22">
        <v>510</v>
      </c>
      <c r="E461" s="327"/>
      <c r="F461" s="240" t="s">
        <v>1400</v>
      </c>
      <c r="G461" s="32"/>
      <c r="H461" s="32"/>
      <c r="I461" s="32"/>
      <c r="J461" s="32"/>
    </row>
    <row r="462" spans="1:10" ht="14.25" customHeight="1">
      <c r="A462" s="21"/>
      <c r="B462" s="24"/>
      <c r="C462" s="21"/>
      <c r="D462" s="22"/>
      <c r="E462" s="327">
        <v>541</v>
      </c>
      <c r="F462" s="240" t="s">
        <v>837</v>
      </c>
      <c r="G462" s="277">
        <v>300000</v>
      </c>
      <c r="H462" s="277"/>
      <c r="I462" s="277"/>
      <c r="J462" s="277">
        <f>I462+G462</f>
        <v>300000</v>
      </c>
    </row>
    <row r="463" spans="1:10" ht="14.25" customHeight="1">
      <c r="A463" s="21"/>
      <c r="B463" s="24"/>
      <c r="C463" s="21"/>
      <c r="D463" s="22"/>
      <c r="E463" s="327">
        <v>482</v>
      </c>
      <c r="F463" s="240" t="s">
        <v>1444</v>
      </c>
      <c r="G463" s="277">
        <v>700000</v>
      </c>
      <c r="H463" s="277"/>
      <c r="I463" s="277"/>
      <c r="J463" s="277">
        <f>I463+H463+G463</f>
        <v>700000</v>
      </c>
    </row>
    <row r="464" spans="1:10" ht="14.25" customHeight="1">
      <c r="A464" s="21"/>
      <c r="B464" s="24"/>
      <c r="C464" s="21"/>
      <c r="D464" s="22"/>
      <c r="E464" s="327"/>
      <c r="F464" s="26" t="s">
        <v>1401</v>
      </c>
      <c r="G464" s="277"/>
      <c r="H464" s="277"/>
      <c r="I464" s="277"/>
      <c r="J464" s="277"/>
    </row>
    <row r="465" spans="1:10" ht="14.25" customHeight="1">
      <c r="A465" s="21"/>
      <c r="B465" s="24"/>
      <c r="C465" s="21"/>
      <c r="D465" s="22"/>
      <c r="E465" s="165" t="s">
        <v>1040</v>
      </c>
      <c r="F465" s="166" t="s">
        <v>1037</v>
      </c>
      <c r="G465" s="277">
        <f>G462+G463</f>
        <v>1000000</v>
      </c>
      <c r="H465" s="277"/>
      <c r="I465" s="277"/>
      <c r="J465" s="277"/>
    </row>
    <row r="466" spans="1:10" ht="14.25" customHeight="1">
      <c r="A466" s="21"/>
      <c r="B466" s="24"/>
      <c r="C466" s="21"/>
      <c r="D466" s="22"/>
      <c r="E466" s="165">
        <v>13</v>
      </c>
      <c r="F466" s="166" t="s">
        <v>1038</v>
      </c>
      <c r="G466" s="277"/>
      <c r="H466" s="277"/>
      <c r="I466" s="277">
        <f>I462+I463</f>
        <v>0</v>
      </c>
      <c r="J466" s="277"/>
    </row>
    <row r="467" spans="1:10" ht="14.25" customHeight="1">
      <c r="A467" s="21"/>
      <c r="B467" s="24"/>
      <c r="C467" s="21"/>
      <c r="D467" s="22"/>
      <c r="E467" s="327"/>
      <c r="F467" s="167" t="s">
        <v>1402</v>
      </c>
      <c r="G467" s="196">
        <f>G465</f>
        <v>1000000</v>
      </c>
      <c r="H467" s="196"/>
      <c r="I467" s="196">
        <f>I466</f>
        <v>0</v>
      </c>
      <c r="J467" s="196">
        <f>I467+G467</f>
        <v>1000000</v>
      </c>
    </row>
    <row r="468" spans="1:10" ht="14.25" customHeight="1">
      <c r="A468" s="21"/>
      <c r="B468" s="24"/>
      <c r="C468" s="21"/>
      <c r="D468" s="22"/>
      <c r="E468" s="327"/>
      <c r="F468" s="26" t="s">
        <v>1403</v>
      </c>
      <c r="G468" s="277"/>
      <c r="H468" s="277"/>
      <c r="I468" s="277"/>
      <c r="J468" s="277"/>
    </row>
    <row r="469" spans="1:10" ht="14.25" customHeight="1">
      <c r="A469" s="21"/>
      <c r="B469" s="24"/>
      <c r="C469" s="21"/>
      <c r="D469" s="22"/>
      <c r="E469" s="165" t="s">
        <v>1040</v>
      </c>
      <c r="F469" s="166" t="s">
        <v>1037</v>
      </c>
      <c r="G469" s="277">
        <f>G465</f>
        <v>1000000</v>
      </c>
      <c r="H469" s="277"/>
      <c r="I469" s="277"/>
      <c r="J469" s="277"/>
    </row>
    <row r="470" spans="1:10" ht="14.25" customHeight="1">
      <c r="A470" s="21"/>
      <c r="B470" s="24"/>
      <c r="C470" s="21"/>
      <c r="D470" s="22"/>
      <c r="E470" s="165">
        <v>13</v>
      </c>
      <c r="F470" s="166" t="s">
        <v>1038</v>
      </c>
      <c r="G470" s="277"/>
      <c r="H470" s="277"/>
      <c r="I470" s="277">
        <f>I466</f>
        <v>0</v>
      </c>
      <c r="J470" s="277"/>
    </row>
    <row r="471" spans="1:10" ht="14.25" customHeight="1">
      <c r="A471" s="21"/>
      <c r="B471" s="24"/>
      <c r="C471" s="21"/>
      <c r="D471" s="22"/>
      <c r="E471" s="327"/>
      <c r="F471" s="167" t="s">
        <v>1404</v>
      </c>
      <c r="G471" s="196">
        <f>G469</f>
        <v>1000000</v>
      </c>
      <c r="H471" s="196"/>
      <c r="I471" s="196">
        <f>I470</f>
        <v>0</v>
      </c>
      <c r="J471" s="196">
        <f>I471+G471</f>
        <v>1000000</v>
      </c>
    </row>
    <row r="472" spans="1:10" ht="14.25" customHeight="1">
      <c r="A472" s="21"/>
      <c r="B472" s="24"/>
      <c r="C472" s="21"/>
      <c r="D472" s="22"/>
      <c r="E472" s="327"/>
      <c r="F472" s="26"/>
      <c r="G472" s="32"/>
      <c r="H472" s="32"/>
      <c r="I472" s="32"/>
      <c r="J472" s="32"/>
    </row>
    <row r="473" spans="1:10" ht="14.25" customHeight="1">
      <c r="A473" s="21"/>
      <c r="B473" s="24"/>
      <c r="C473" s="21"/>
      <c r="D473" s="22"/>
      <c r="E473" s="327"/>
      <c r="F473" s="26"/>
      <c r="G473" s="30"/>
      <c r="H473" s="30"/>
      <c r="I473" s="30"/>
      <c r="J473" s="23"/>
    </row>
    <row r="474" spans="1:10" ht="12.6" customHeight="1">
      <c r="A474" s="21"/>
      <c r="B474" s="24"/>
      <c r="C474" s="21"/>
      <c r="D474" s="22"/>
      <c r="E474" s="327"/>
      <c r="F474" s="26" t="s">
        <v>1091</v>
      </c>
      <c r="G474" s="30"/>
      <c r="H474" s="30"/>
      <c r="I474" s="30"/>
      <c r="J474" s="30"/>
    </row>
    <row r="475" spans="1:10" ht="12.6" customHeight="1">
      <c r="A475" s="21"/>
      <c r="B475" s="24"/>
      <c r="C475" s="21"/>
      <c r="D475" s="22"/>
      <c r="E475" s="165" t="s">
        <v>1040</v>
      </c>
      <c r="F475" s="166" t="s">
        <v>1037</v>
      </c>
      <c r="G475" s="30">
        <f>G443+G456+G469</f>
        <v>3550000</v>
      </c>
      <c r="H475" s="30"/>
      <c r="I475" s="30"/>
      <c r="J475" s="30"/>
    </row>
    <row r="476" spans="1:10" ht="12.6" customHeight="1">
      <c r="A476" s="21"/>
      <c r="B476" s="24"/>
      <c r="C476" s="21"/>
      <c r="D476" s="22"/>
      <c r="E476" s="165">
        <v>13</v>
      </c>
      <c r="F476" s="166" t="s">
        <v>1038</v>
      </c>
      <c r="G476" s="30"/>
      <c r="H476" s="30"/>
      <c r="I476" s="30">
        <f>I444+I457+I470</f>
        <v>400000</v>
      </c>
      <c r="J476" s="30"/>
    </row>
    <row r="477" spans="1:10" ht="12.6" customHeight="1">
      <c r="A477" s="21"/>
      <c r="B477" s="24"/>
      <c r="C477" s="21"/>
      <c r="D477" s="22"/>
      <c r="E477" s="327"/>
      <c r="F477" s="167" t="s">
        <v>1092</v>
      </c>
      <c r="G477" s="197">
        <f>G445+G458+G471</f>
        <v>3550000</v>
      </c>
      <c r="H477" s="197">
        <f>H445</f>
        <v>0</v>
      </c>
      <c r="I477" s="197">
        <f>I476</f>
        <v>400000</v>
      </c>
      <c r="J477" s="197">
        <f>SUM(G477:I477)</f>
        <v>3950000</v>
      </c>
    </row>
    <row r="478" spans="1:10" ht="12.6" customHeight="1">
      <c r="A478" s="21"/>
      <c r="B478" s="24"/>
      <c r="C478" s="21"/>
      <c r="D478" s="22"/>
      <c r="E478" s="327"/>
      <c r="F478" s="26"/>
      <c r="G478" s="162"/>
      <c r="H478" s="162"/>
      <c r="I478" s="162"/>
      <c r="J478" s="162"/>
    </row>
    <row r="479" spans="1:10" ht="12.6" customHeight="1">
      <c r="A479" s="21"/>
      <c r="B479" s="24"/>
      <c r="C479" s="31" t="s">
        <v>1178</v>
      </c>
      <c r="D479" s="22"/>
      <c r="E479" s="327"/>
      <c r="F479" s="26" t="s">
        <v>1046</v>
      </c>
      <c r="G479" s="30"/>
      <c r="H479" s="30"/>
      <c r="I479" s="30"/>
      <c r="J479" s="30"/>
    </row>
    <row r="480" spans="1:10" ht="12.6" customHeight="1">
      <c r="A480" s="21"/>
      <c r="B480" s="24"/>
      <c r="C480" s="31" t="s">
        <v>1179</v>
      </c>
      <c r="D480" s="22"/>
      <c r="E480" s="327"/>
      <c r="F480" s="26" t="s">
        <v>1206</v>
      </c>
      <c r="G480" s="30"/>
      <c r="H480" s="30"/>
      <c r="I480" s="30"/>
      <c r="J480" s="30"/>
    </row>
    <row r="481" spans="1:10" ht="12.6" customHeight="1">
      <c r="A481" s="21"/>
      <c r="B481" s="24"/>
      <c r="C481" s="21"/>
      <c r="D481" s="188">
        <v>630</v>
      </c>
      <c r="E481" s="189"/>
      <c r="F481" s="188" t="s">
        <v>801</v>
      </c>
      <c r="G481" s="23"/>
      <c r="H481" s="23"/>
      <c r="I481" s="23"/>
      <c r="J481" s="23"/>
    </row>
    <row r="482" spans="1:10" ht="12.6" customHeight="1">
      <c r="A482" s="21"/>
      <c r="B482" s="24"/>
      <c r="C482" s="21"/>
      <c r="D482" s="22"/>
      <c r="E482" s="327">
        <v>451</v>
      </c>
      <c r="F482" s="166" t="s">
        <v>886</v>
      </c>
      <c r="G482" s="23">
        <v>2000000</v>
      </c>
      <c r="H482" s="23"/>
      <c r="I482" s="23">
        <v>0</v>
      </c>
      <c r="J482" s="23">
        <f>SUM(G482+H482+I482)</f>
        <v>2000000</v>
      </c>
    </row>
    <row r="483" spans="1:10" ht="12.6" customHeight="1">
      <c r="A483" s="21"/>
      <c r="B483" s="24"/>
      <c r="C483" s="21"/>
      <c r="D483" s="22"/>
      <c r="E483" s="327">
        <v>511</v>
      </c>
      <c r="F483" s="166" t="s">
        <v>784</v>
      </c>
      <c r="G483" s="23">
        <v>0</v>
      </c>
      <c r="H483" s="23"/>
      <c r="I483" s="23">
        <v>1000000</v>
      </c>
      <c r="J483" s="23">
        <f>I483+G483</f>
        <v>1000000</v>
      </c>
    </row>
    <row r="484" spans="1:10" ht="12.6" hidden="1" customHeight="1">
      <c r="A484" s="21"/>
      <c r="B484" s="24"/>
      <c r="C484" s="21"/>
      <c r="D484" s="22"/>
      <c r="E484" s="327">
        <v>512</v>
      </c>
      <c r="F484" s="240" t="s">
        <v>785</v>
      </c>
      <c r="G484" s="23"/>
      <c r="H484" s="23"/>
      <c r="I484" s="23"/>
      <c r="J484" s="23">
        <f>I484+H484+G484</f>
        <v>0</v>
      </c>
    </row>
    <row r="485" spans="1:10" ht="12.6" customHeight="1">
      <c r="A485" s="21"/>
      <c r="B485" s="24"/>
      <c r="C485" s="21"/>
      <c r="D485" s="22"/>
      <c r="E485" s="378">
        <v>541</v>
      </c>
      <c r="F485" s="240" t="s">
        <v>1515</v>
      </c>
      <c r="G485" s="23"/>
      <c r="H485" s="23"/>
      <c r="I485" s="23">
        <v>40000</v>
      </c>
      <c r="J485" s="23">
        <f>I485+H485+G485</f>
        <v>40000</v>
      </c>
    </row>
    <row r="486" spans="1:10" ht="12.6" customHeight="1">
      <c r="A486" s="21"/>
      <c r="B486" s="24"/>
      <c r="C486" s="21"/>
      <c r="D486" s="22"/>
      <c r="E486" s="327"/>
      <c r="F486" s="26" t="s">
        <v>1048</v>
      </c>
      <c r="G486" s="23"/>
      <c r="H486" s="23"/>
      <c r="I486" s="23"/>
      <c r="J486" s="23"/>
    </row>
    <row r="487" spans="1:10" ht="12.6" customHeight="1">
      <c r="A487" s="21"/>
      <c r="B487" s="24"/>
      <c r="C487" s="21"/>
      <c r="D487" s="22"/>
      <c r="E487" s="198" t="s">
        <v>1040</v>
      </c>
      <c r="F487" s="28" t="s">
        <v>1037</v>
      </c>
      <c r="G487" s="23">
        <f>G482+G483+G484</f>
        <v>2000000</v>
      </c>
      <c r="H487" s="23"/>
      <c r="I487" s="23">
        <v>0</v>
      </c>
      <c r="J487" s="23"/>
    </row>
    <row r="488" spans="1:10" ht="12.6" customHeight="1">
      <c r="A488" s="21"/>
      <c r="B488" s="24"/>
      <c r="C488" s="21"/>
      <c r="D488" s="22"/>
      <c r="E488" s="198" t="s">
        <v>1182</v>
      </c>
      <c r="F488" s="28" t="s">
        <v>1183</v>
      </c>
      <c r="G488" s="23"/>
      <c r="H488" s="23"/>
      <c r="I488" s="23">
        <f>I483+I482+I484+I485</f>
        <v>1040000</v>
      </c>
      <c r="J488" s="23"/>
    </row>
    <row r="489" spans="1:10" ht="12.6" customHeight="1">
      <c r="A489" s="21"/>
      <c r="B489" s="24"/>
      <c r="C489" s="21"/>
      <c r="D489" s="22"/>
      <c r="E489" s="327"/>
      <c r="F489" s="167" t="s">
        <v>1049</v>
      </c>
      <c r="G489" s="196">
        <f>G487</f>
        <v>2000000</v>
      </c>
      <c r="H489" s="196"/>
      <c r="I489" s="196">
        <f>I488</f>
        <v>1040000</v>
      </c>
      <c r="J489" s="196">
        <f>SUM(G489:I489)</f>
        <v>3040000</v>
      </c>
    </row>
    <row r="490" spans="1:10" ht="12.6" customHeight="1">
      <c r="A490" s="21"/>
      <c r="B490" s="24"/>
      <c r="C490" s="21"/>
      <c r="D490" s="22"/>
      <c r="E490" s="327"/>
      <c r="F490" s="26"/>
      <c r="G490" s="23"/>
      <c r="H490" s="23"/>
      <c r="I490" s="23"/>
      <c r="J490" s="23"/>
    </row>
    <row r="491" spans="1:10" ht="12.6" customHeight="1">
      <c r="A491" s="21"/>
      <c r="B491" s="24"/>
      <c r="C491" s="21"/>
      <c r="D491" s="22"/>
      <c r="E491" s="327"/>
      <c r="F491" s="26" t="s">
        <v>1180</v>
      </c>
      <c r="G491" s="30"/>
      <c r="H491" s="30"/>
      <c r="I491" s="30"/>
      <c r="J491" s="30"/>
    </row>
    <row r="492" spans="1:10" ht="12.6" customHeight="1">
      <c r="A492" s="21"/>
      <c r="B492" s="24"/>
      <c r="C492" s="21"/>
      <c r="D492" s="22"/>
      <c r="E492" s="165" t="s">
        <v>1040</v>
      </c>
      <c r="F492" s="166" t="s">
        <v>1037</v>
      </c>
      <c r="G492" s="30">
        <f>G487</f>
        <v>2000000</v>
      </c>
      <c r="H492" s="30"/>
      <c r="I492" s="30"/>
      <c r="J492" s="30"/>
    </row>
    <row r="493" spans="1:10" ht="12.6" customHeight="1">
      <c r="A493" s="21"/>
      <c r="B493" s="24"/>
      <c r="C493" s="21"/>
      <c r="D493" s="22"/>
      <c r="E493" s="165">
        <v>13</v>
      </c>
      <c r="F493" s="166" t="s">
        <v>1038</v>
      </c>
      <c r="G493" s="30"/>
      <c r="H493" s="30"/>
      <c r="I493" s="30">
        <f>I487</f>
        <v>0</v>
      </c>
      <c r="J493" s="30"/>
    </row>
    <row r="494" spans="1:10" ht="12.6" customHeight="1">
      <c r="A494" s="21"/>
      <c r="B494" s="24"/>
      <c r="C494" s="21"/>
      <c r="D494" s="22"/>
      <c r="E494" s="327"/>
      <c r="F494" s="167" t="s">
        <v>1181</v>
      </c>
      <c r="G494" s="197">
        <f>G489</f>
        <v>2000000</v>
      </c>
      <c r="H494" s="197">
        <f>H489</f>
        <v>0</v>
      </c>
      <c r="I494" s="197">
        <f>I489</f>
        <v>1040000</v>
      </c>
      <c r="J494" s="197">
        <f>SUM(G494:I494)</f>
        <v>3040000</v>
      </c>
    </row>
    <row r="495" spans="1:10" ht="12.6" customHeight="1">
      <c r="A495" s="21"/>
      <c r="B495" s="24"/>
      <c r="C495" s="21"/>
      <c r="D495" s="22"/>
      <c r="E495" s="327"/>
      <c r="F495" s="26"/>
      <c r="G495" s="162"/>
      <c r="H495" s="162"/>
      <c r="I495" s="162"/>
      <c r="J495" s="162"/>
    </row>
    <row r="496" spans="1:10" ht="28.5" customHeight="1">
      <c r="A496" s="21"/>
      <c r="B496" s="24"/>
      <c r="C496" s="31" t="s">
        <v>1184</v>
      </c>
      <c r="D496" s="22"/>
      <c r="E496" s="327"/>
      <c r="F496" s="236" t="s">
        <v>1187</v>
      </c>
      <c r="G496" s="162"/>
      <c r="H496" s="162"/>
      <c r="I496" s="162"/>
      <c r="J496" s="162"/>
    </row>
    <row r="497" spans="1:10" ht="12.6" customHeight="1">
      <c r="A497" s="21"/>
      <c r="B497" s="24"/>
      <c r="C497" s="21"/>
      <c r="D497" s="33">
        <v>660</v>
      </c>
      <c r="E497" s="201"/>
      <c r="F497" s="353" t="s">
        <v>51</v>
      </c>
      <c r="G497" s="30"/>
      <c r="H497" s="30"/>
      <c r="I497" s="30"/>
      <c r="J497" s="30"/>
    </row>
    <row r="498" spans="1:10" ht="12.6" customHeight="1">
      <c r="A498" s="21"/>
      <c r="B498" s="24"/>
      <c r="C498" s="21"/>
      <c r="D498" s="22"/>
      <c r="E498" s="327">
        <v>421</v>
      </c>
      <c r="F498" s="28" t="s">
        <v>775</v>
      </c>
      <c r="G498" s="30">
        <v>5880000</v>
      </c>
      <c r="H498" s="30">
        <v>0</v>
      </c>
      <c r="I498" s="30">
        <v>0</v>
      </c>
      <c r="J498" s="30">
        <f>I498+H498+G498</f>
        <v>5880000</v>
      </c>
    </row>
    <row r="499" spans="1:10" ht="12.6" customHeight="1">
      <c r="A499" s="21"/>
      <c r="B499" s="24"/>
      <c r="C499" s="21"/>
      <c r="D499" s="22"/>
      <c r="E499" s="327"/>
      <c r="F499" s="26" t="s">
        <v>52</v>
      </c>
      <c r="G499" s="30"/>
      <c r="H499" s="30"/>
      <c r="I499" s="30"/>
      <c r="J499" s="30"/>
    </row>
    <row r="500" spans="1:10" ht="12.6" customHeight="1">
      <c r="A500" s="21"/>
      <c r="B500" s="24"/>
      <c r="C500" s="21"/>
      <c r="D500" s="22"/>
      <c r="E500" s="165" t="s">
        <v>1040</v>
      </c>
      <c r="F500" s="166" t="s">
        <v>1037</v>
      </c>
      <c r="G500" s="30">
        <f>G498</f>
        <v>5880000</v>
      </c>
      <c r="H500" s="30"/>
      <c r="I500" s="30"/>
      <c r="J500" s="30"/>
    </row>
    <row r="501" spans="1:10" ht="12.6" customHeight="1">
      <c r="A501" s="21"/>
      <c r="B501" s="24"/>
      <c r="C501" s="21"/>
      <c r="D501" s="22"/>
      <c r="E501" s="165">
        <v>13</v>
      </c>
      <c r="F501" s="166" t="s">
        <v>1038</v>
      </c>
      <c r="G501" s="30">
        <v>0</v>
      </c>
      <c r="H501" s="30">
        <v>0</v>
      </c>
      <c r="I501" s="30">
        <v>0</v>
      </c>
      <c r="J501" s="30"/>
    </row>
    <row r="502" spans="1:10" ht="12.6" customHeight="1">
      <c r="A502" s="21"/>
      <c r="B502" s="24"/>
      <c r="C502" s="21"/>
      <c r="D502" s="22"/>
      <c r="E502" s="327"/>
      <c r="F502" s="167" t="s">
        <v>53</v>
      </c>
      <c r="G502" s="197">
        <f>G500</f>
        <v>5880000</v>
      </c>
      <c r="H502" s="197">
        <f>H500</f>
        <v>0</v>
      </c>
      <c r="I502" s="197">
        <f>I500</f>
        <v>0</v>
      </c>
      <c r="J502" s="197">
        <f>G502+H502+I502</f>
        <v>5880000</v>
      </c>
    </row>
    <row r="503" spans="1:10" ht="12.6" customHeight="1">
      <c r="A503" s="21"/>
      <c r="B503" s="24"/>
      <c r="C503" s="21"/>
      <c r="D503" s="22"/>
      <c r="E503" s="327"/>
      <c r="F503" s="26" t="s">
        <v>1185</v>
      </c>
      <c r="G503" s="162"/>
      <c r="H503" s="162"/>
      <c r="I503" s="162"/>
      <c r="J503" s="162"/>
    </row>
    <row r="504" spans="1:10" ht="12.6" customHeight="1">
      <c r="A504" s="21"/>
      <c r="B504" s="24"/>
      <c r="C504" s="21"/>
      <c r="D504" s="22"/>
      <c r="E504" s="165" t="s">
        <v>1040</v>
      </c>
      <c r="F504" s="166" t="s">
        <v>1037</v>
      </c>
      <c r="G504" s="30">
        <f>G500</f>
        <v>5880000</v>
      </c>
      <c r="H504" s="30"/>
      <c r="I504" s="30"/>
      <c r="J504" s="30"/>
    </row>
    <row r="505" spans="1:10" ht="12.6" customHeight="1">
      <c r="A505" s="21"/>
      <c r="B505" s="24"/>
      <c r="C505" s="21"/>
      <c r="D505" s="22"/>
      <c r="E505" s="165">
        <v>13</v>
      </c>
      <c r="F505" s="166" t="s">
        <v>1038</v>
      </c>
      <c r="G505" s="30"/>
      <c r="H505" s="30"/>
      <c r="I505" s="30"/>
      <c r="J505" s="30"/>
    </row>
    <row r="506" spans="1:10" ht="12.6" customHeight="1">
      <c r="A506" s="21"/>
      <c r="B506" s="24"/>
      <c r="C506" s="21"/>
      <c r="D506" s="22"/>
      <c r="E506" s="327"/>
      <c r="F506" s="167" t="s">
        <v>1186</v>
      </c>
      <c r="G506" s="197">
        <f>G504</f>
        <v>5880000</v>
      </c>
      <c r="H506" s="197">
        <f>H504</f>
        <v>0</v>
      </c>
      <c r="I506" s="197">
        <f>I504</f>
        <v>0</v>
      </c>
      <c r="J506" s="197">
        <f>G506+I506+H506</f>
        <v>5880000</v>
      </c>
    </row>
    <row r="507" spans="1:10" ht="12.6" customHeight="1">
      <c r="A507" s="21"/>
      <c r="B507" s="24"/>
      <c r="C507" s="21"/>
      <c r="D507" s="22"/>
      <c r="E507" s="327"/>
      <c r="F507" s="26"/>
      <c r="G507" s="162"/>
      <c r="H507" s="162"/>
      <c r="I507" s="162"/>
      <c r="J507" s="162"/>
    </row>
    <row r="508" spans="1:10" ht="12.6" customHeight="1">
      <c r="A508" s="21"/>
      <c r="B508" s="24"/>
      <c r="C508" s="31" t="s">
        <v>1188</v>
      </c>
      <c r="D508" s="22"/>
      <c r="E508" s="327"/>
      <c r="F508" s="26" t="s">
        <v>1389</v>
      </c>
      <c r="G508" s="30"/>
      <c r="H508" s="30"/>
      <c r="I508" s="30"/>
      <c r="J508" s="30"/>
    </row>
    <row r="509" spans="1:10" ht="12.6" customHeight="1">
      <c r="A509" s="21"/>
      <c r="B509" s="24"/>
      <c r="C509" s="21"/>
      <c r="D509" s="33">
        <v>640</v>
      </c>
      <c r="E509" s="201"/>
      <c r="F509" s="33" t="s">
        <v>952</v>
      </c>
      <c r="G509" s="30"/>
      <c r="H509" s="30"/>
      <c r="I509" s="30"/>
      <c r="J509" s="30"/>
    </row>
    <row r="510" spans="1:10" ht="12.6" hidden="1" customHeight="1">
      <c r="A510" s="21"/>
      <c r="B510" s="24"/>
      <c r="C510" s="21"/>
      <c r="D510" s="22"/>
      <c r="E510" s="327">
        <v>421</v>
      </c>
      <c r="F510" s="28" t="s">
        <v>775</v>
      </c>
      <c r="G510" s="30"/>
      <c r="H510" s="30"/>
      <c r="I510" s="30"/>
      <c r="J510" s="30"/>
    </row>
    <row r="511" spans="1:10" ht="12.6" customHeight="1">
      <c r="A511" s="21"/>
      <c r="B511" s="24"/>
      <c r="C511" s="21"/>
      <c r="D511" s="22"/>
      <c r="E511" s="327">
        <v>421</v>
      </c>
      <c r="F511" s="28" t="s">
        <v>775</v>
      </c>
      <c r="G511" s="30">
        <v>7500000</v>
      </c>
      <c r="H511" s="30">
        <v>0</v>
      </c>
      <c r="I511" s="30">
        <v>0</v>
      </c>
      <c r="J511" s="30">
        <f>I511+H511+G511</f>
        <v>7500000</v>
      </c>
    </row>
    <row r="512" spans="1:10" ht="12.6" customHeight="1">
      <c r="A512" s="21"/>
      <c r="B512" s="24"/>
      <c r="C512" s="21"/>
      <c r="D512" s="22"/>
      <c r="E512" s="327">
        <v>423</v>
      </c>
      <c r="F512" s="28" t="s">
        <v>770</v>
      </c>
      <c r="G512" s="30">
        <v>5000000</v>
      </c>
      <c r="H512" s="30"/>
      <c r="I512" s="30"/>
      <c r="J512" s="30">
        <f>I512+H512+G512</f>
        <v>5000000</v>
      </c>
    </row>
    <row r="513" spans="1:10" ht="12.6" customHeight="1">
      <c r="A513" s="21"/>
      <c r="B513" s="24"/>
      <c r="C513" s="21"/>
      <c r="D513" s="22"/>
      <c r="E513" s="327"/>
      <c r="F513" s="26" t="s">
        <v>58</v>
      </c>
      <c r="G513" s="30"/>
      <c r="H513" s="30"/>
      <c r="I513" s="30"/>
      <c r="J513" s="30"/>
    </row>
    <row r="514" spans="1:10" ht="12.6" customHeight="1">
      <c r="A514" s="21"/>
      <c r="B514" s="24"/>
      <c r="C514" s="21"/>
      <c r="D514" s="22"/>
      <c r="E514" s="165" t="s">
        <v>1040</v>
      </c>
      <c r="F514" s="166" t="s">
        <v>1037</v>
      </c>
      <c r="G514" s="30">
        <f>G511+G512</f>
        <v>12500000</v>
      </c>
      <c r="H514" s="30"/>
      <c r="I514" s="30"/>
      <c r="J514" s="30"/>
    </row>
    <row r="515" spans="1:10" ht="12.6" customHeight="1">
      <c r="A515" s="21"/>
      <c r="B515" s="24"/>
      <c r="C515" s="21"/>
      <c r="D515" s="22"/>
      <c r="E515" s="165">
        <v>13</v>
      </c>
      <c r="F515" s="166" t="s">
        <v>1038</v>
      </c>
      <c r="G515" s="30"/>
      <c r="H515" s="30">
        <v>0</v>
      </c>
      <c r="I515" s="30"/>
      <c r="J515" s="30">
        <f>H515</f>
        <v>0</v>
      </c>
    </row>
    <row r="516" spans="1:10" ht="12.6" customHeight="1">
      <c r="A516" s="21"/>
      <c r="B516" s="24"/>
      <c r="C516" s="21"/>
      <c r="D516" s="22"/>
      <c r="E516" s="327"/>
      <c r="F516" s="167" t="s">
        <v>59</v>
      </c>
      <c r="G516" s="197">
        <f>G514</f>
        <v>12500000</v>
      </c>
      <c r="H516" s="197"/>
      <c r="I516" s="197"/>
      <c r="J516" s="197">
        <f>I516+H516+G516</f>
        <v>12500000</v>
      </c>
    </row>
    <row r="517" spans="1:10" ht="12.6" customHeight="1">
      <c r="A517" s="21"/>
      <c r="B517" s="24"/>
      <c r="C517" s="21"/>
      <c r="D517" s="22"/>
      <c r="E517" s="327"/>
      <c r="F517" s="26" t="s">
        <v>1189</v>
      </c>
      <c r="G517" s="162"/>
      <c r="H517" s="162"/>
      <c r="I517" s="162"/>
      <c r="J517" s="162"/>
    </row>
    <row r="518" spans="1:10" ht="12.6" customHeight="1">
      <c r="A518" s="21"/>
      <c r="B518" s="24"/>
      <c r="C518" s="21"/>
      <c r="D518" s="22"/>
      <c r="E518" s="165" t="s">
        <v>1040</v>
      </c>
      <c r="F518" s="166" t="s">
        <v>1037</v>
      </c>
      <c r="G518" s="30">
        <f>G514</f>
        <v>12500000</v>
      </c>
      <c r="H518" s="162"/>
      <c r="I518" s="162"/>
      <c r="J518" s="162"/>
    </row>
    <row r="519" spans="1:10" ht="12.6" customHeight="1">
      <c r="A519" s="21"/>
      <c r="B519" s="24"/>
      <c r="C519" s="21"/>
      <c r="D519" s="22"/>
      <c r="E519" s="165">
        <v>13</v>
      </c>
      <c r="F519" s="166" t="s">
        <v>1038</v>
      </c>
      <c r="G519" s="162"/>
      <c r="H519" s="162">
        <v>0</v>
      </c>
      <c r="I519" s="162">
        <v>0</v>
      </c>
      <c r="J519" s="162"/>
    </row>
    <row r="520" spans="1:10" ht="12.6" customHeight="1">
      <c r="A520" s="21"/>
      <c r="B520" s="24"/>
      <c r="C520" s="21"/>
      <c r="D520" s="22"/>
      <c r="E520" s="327"/>
      <c r="F520" s="167" t="s">
        <v>1190</v>
      </c>
      <c r="G520" s="196">
        <f>G518</f>
        <v>12500000</v>
      </c>
      <c r="H520" s="196">
        <f>H518</f>
        <v>0</v>
      </c>
      <c r="I520" s="196">
        <f>I518</f>
        <v>0</v>
      </c>
      <c r="J520" s="196">
        <f>I520+H520+G520</f>
        <v>12500000</v>
      </c>
    </row>
    <row r="521" spans="1:10" ht="12.6" customHeight="1">
      <c r="A521" s="21"/>
      <c r="B521" s="24"/>
      <c r="C521" s="21"/>
      <c r="D521" s="22"/>
      <c r="E521" s="327"/>
      <c r="F521" s="26" t="s">
        <v>1052</v>
      </c>
      <c r="G521" s="30"/>
      <c r="H521" s="30"/>
      <c r="I521" s="30"/>
      <c r="J521" s="30"/>
    </row>
    <row r="522" spans="1:10" ht="12.6" customHeight="1">
      <c r="A522" s="21"/>
      <c r="B522" s="24"/>
      <c r="C522" s="21"/>
      <c r="D522" s="22"/>
      <c r="E522" s="165" t="s">
        <v>1040</v>
      </c>
      <c r="F522" s="166" t="s">
        <v>1037</v>
      </c>
      <c r="G522" s="30">
        <f>G492+G506+G520</f>
        <v>20380000</v>
      </c>
      <c r="H522" s="30"/>
      <c r="I522" s="30"/>
      <c r="J522" s="30"/>
    </row>
    <row r="523" spans="1:10" ht="12.6" customHeight="1">
      <c r="A523" s="21"/>
      <c r="B523" s="24"/>
      <c r="C523" s="21"/>
      <c r="D523" s="22"/>
      <c r="E523" s="165">
        <v>13</v>
      </c>
      <c r="F523" s="166" t="s">
        <v>1038</v>
      </c>
      <c r="G523" s="30"/>
      <c r="H523" s="30"/>
      <c r="I523" s="30">
        <v>0</v>
      </c>
      <c r="J523" s="30"/>
    </row>
    <row r="524" spans="1:10" ht="12.6" customHeight="1">
      <c r="A524" s="21"/>
      <c r="B524" s="24"/>
      <c r="C524" s="21"/>
      <c r="D524" s="22"/>
      <c r="E524" s="327"/>
      <c r="F524" s="167" t="s">
        <v>1053</v>
      </c>
      <c r="G524" s="197">
        <f>G522</f>
        <v>20380000</v>
      </c>
      <c r="H524" s="197">
        <f>H494</f>
        <v>0</v>
      </c>
      <c r="I524" s="197">
        <f>I494</f>
        <v>1040000</v>
      </c>
      <c r="J524" s="197">
        <f>I524+H524+G524</f>
        <v>21420000</v>
      </c>
    </row>
    <row r="525" spans="1:10" ht="12.6" customHeight="1">
      <c r="A525" s="21"/>
      <c r="B525" s="24"/>
      <c r="C525" s="21"/>
      <c r="D525" s="22"/>
      <c r="E525" s="327"/>
      <c r="F525" s="26"/>
      <c r="G525" s="162"/>
      <c r="H525" s="162"/>
      <c r="I525" s="162"/>
      <c r="J525" s="162"/>
    </row>
    <row r="526" spans="1:10" ht="28.5" customHeight="1">
      <c r="A526" s="21"/>
      <c r="B526" s="24"/>
      <c r="C526" s="354" t="s">
        <v>327</v>
      </c>
      <c r="D526" s="22"/>
      <c r="E526" s="327"/>
      <c r="F526" s="164" t="s">
        <v>1390</v>
      </c>
      <c r="G526" s="162"/>
      <c r="H526" s="162"/>
      <c r="I526" s="162"/>
      <c r="J526" s="162"/>
    </row>
    <row r="527" spans="1:10" ht="24.75" customHeight="1">
      <c r="A527" s="21"/>
      <c r="B527" s="24"/>
      <c r="C527" s="31" t="s">
        <v>330</v>
      </c>
      <c r="D527" s="22"/>
      <c r="E527" s="327"/>
      <c r="F527" s="164" t="s">
        <v>1449</v>
      </c>
      <c r="G527" s="162"/>
      <c r="H527" s="162"/>
      <c r="I527" s="162"/>
      <c r="J527" s="162"/>
    </row>
    <row r="528" spans="1:10" ht="12.6" customHeight="1">
      <c r="A528" s="21"/>
      <c r="B528" s="24"/>
      <c r="C528" s="21"/>
      <c r="D528" s="33">
        <v>451</v>
      </c>
      <c r="E528" s="201"/>
      <c r="F528" s="33" t="s">
        <v>68</v>
      </c>
      <c r="G528" s="30"/>
      <c r="H528" s="30"/>
      <c r="I528" s="30"/>
      <c r="J528" s="30"/>
    </row>
    <row r="529" spans="1:10" ht="12.6" customHeight="1">
      <c r="A529" s="21"/>
      <c r="B529" s="24"/>
      <c r="C529" s="21"/>
      <c r="D529" s="33"/>
      <c r="E529" s="317">
        <v>423</v>
      </c>
      <c r="F529" s="240" t="s">
        <v>770</v>
      </c>
      <c r="G529" s="30">
        <v>29000000</v>
      </c>
      <c r="H529" s="30"/>
      <c r="I529" s="30"/>
      <c r="J529" s="30">
        <f>I529+H529+G529</f>
        <v>29000000</v>
      </c>
    </row>
    <row r="530" spans="1:10" ht="12.6" customHeight="1">
      <c r="A530" s="21"/>
      <c r="B530" s="24"/>
      <c r="C530" s="21"/>
      <c r="D530" s="22"/>
      <c r="E530" s="327">
        <v>425</v>
      </c>
      <c r="F530" s="166" t="s">
        <v>782</v>
      </c>
      <c r="G530" s="30">
        <v>3800000</v>
      </c>
      <c r="H530" s="30">
        <v>0</v>
      </c>
      <c r="I530" s="30"/>
      <c r="J530" s="30">
        <f>I530+H530+G530</f>
        <v>3800000</v>
      </c>
    </row>
    <row r="531" spans="1:10" ht="12.6" customHeight="1">
      <c r="A531" s="21"/>
      <c r="B531" s="24"/>
      <c r="C531" s="21"/>
      <c r="D531" s="22"/>
      <c r="E531" s="327">
        <v>511</v>
      </c>
      <c r="F531" s="166" t="s">
        <v>1195</v>
      </c>
      <c r="G531" s="30">
        <v>949000</v>
      </c>
      <c r="H531" s="30"/>
      <c r="I531" s="30">
        <v>850000</v>
      </c>
      <c r="J531" s="30">
        <f>G531+H531+I531</f>
        <v>1799000</v>
      </c>
    </row>
    <row r="532" spans="1:10" ht="12.6" customHeight="1">
      <c r="A532" s="21"/>
      <c r="B532" s="24"/>
      <c r="C532" s="21"/>
      <c r="D532" s="22"/>
      <c r="E532" s="327">
        <v>512</v>
      </c>
      <c r="F532" s="166" t="s">
        <v>1106</v>
      </c>
      <c r="G532" s="30">
        <v>550000</v>
      </c>
      <c r="H532" s="30"/>
      <c r="I532" s="30"/>
      <c r="J532" s="30">
        <f>I532+H532+G532</f>
        <v>550000</v>
      </c>
    </row>
    <row r="533" spans="1:10" ht="12.6" customHeight="1">
      <c r="A533" s="21"/>
      <c r="B533" s="24"/>
      <c r="C533" s="21"/>
      <c r="D533" s="22"/>
      <c r="E533" s="327"/>
      <c r="F533" s="26" t="s">
        <v>69</v>
      </c>
      <c r="G533" s="30"/>
      <c r="H533" s="30"/>
      <c r="I533" s="30"/>
      <c r="J533" s="30"/>
    </row>
    <row r="534" spans="1:10" ht="12.6" customHeight="1">
      <c r="A534" s="21"/>
      <c r="B534" s="24"/>
      <c r="C534" s="21"/>
      <c r="D534" s="22"/>
      <c r="E534" s="165" t="s">
        <v>1040</v>
      </c>
      <c r="F534" s="166" t="s">
        <v>1037</v>
      </c>
      <c r="G534" s="30">
        <f>G530+G532+G531+G529</f>
        <v>34299000</v>
      </c>
      <c r="H534" s="30"/>
      <c r="I534" s="30"/>
      <c r="J534" s="30"/>
    </row>
    <row r="535" spans="1:10" ht="12.6" customHeight="1">
      <c r="A535" s="21"/>
      <c r="B535" s="24"/>
      <c r="C535" s="21"/>
      <c r="D535" s="22"/>
      <c r="E535" s="165">
        <v>13</v>
      </c>
      <c r="F535" s="166" t="s">
        <v>1038</v>
      </c>
      <c r="G535" s="162"/>
      <c r="H535" s="162"/>
      <c r="I535" s="162">
        <f>I529+I530+I532+I531</f>
        <v>850000</v>
      </c>
      <c r="J535" s="162"/>
    </row>
    <row r="536" spans="1:10" ht="12.6" customHeight="1">
      <c r="A536" s="21"/>
      <c r="B536" s="24"/>
      <c r="C536" s="21"/>
      <c r="D536" s="22"/>
      <c r="E536" s="327"/>
      <c r="F536" s="167" t="s">
        <v>70</v>
      </c>
      <c r="G536" s="197">
        <f>G534</f>
        <v>34299000</v>
      </c>
      <c r="H536" s="197">
        <f>H535</f>
        <v>0</v>
      </c>
      <c r="I536" s="197">
        <f>I535</f>
        <v>850000</v>
      </c>
      <c r="J536" s="197">
        <f>I536+H536+G536</f>
        <v>35149000</v>
      </c>
    </row>
    <row r="537" spans="1:10" ht="12.6" customHeight="1">
      <c r="A537" s="21"/>
      <c r="B537" s="24"/>
      <c r="C537" s="21"/>
      <c r="D537" s="22"/>
      <c r="E537" s="327"/>
      <c r="F537" s="26" t="s">
        <v>71</v>
      </c>
      <c r="G537" s="162"/>
      <c r="H537" s="162"/>
      <c r="I537" s="162"/>
      <c r="J537" s="162"/>
    </row>
    <row r="538" spans="1:10" ht="12.6" customHeight="1">
      <c r="A538" s="21"/>
      <c r="B538" s="24"/>
      <c r="C538" s="21"/>
      <c r="D538" s="22"/>
      <c r="E538" s="165" t="s">
        <v>1040</v>
      </c>
      <c r="F538" s="166" t="s">
        <v>1037</v>
      </c>
      <c r="G538" s="30">
        <f>G534</f>
        <v>34299000</v>
      </c>
      <c r="H538" s="162"/>
      <c r="I538" s="162"/>
      <c r="J538" s="162"/>
    </row>
    <row r="539" spans="1:10" ht="12.6" customHeight="1">
      <c r="A539" s="21"/>
      <c r="B539" s="24"/>
      <c r="C539" s="21"/>
      <c r="D539" s="22"/>
      <c r="E539" s="165">
        <v>13</v>
      </c>
      <c r="F539" s="166" t="s">
        <v>1038</v>
      </c>
      <c r="G539" s="162"/>
      <c r="H539" s="162"/>
      <c r="I539" s="162">
        <f>I535</f>
        <v>850000</v>
      </c>
      <c r="J539" s="162"/>
    </row>
    <row r="540" spans="1:10" ht="12.6" customHeight="1">
      <c r="A540" s="21"/>
      <c r="B540" s="24"/>
      <c r="C540" s="21"/>
      <c r="D540" s="22"/>
      <c r="E540" s="327"/>
      <c r="F540" s="167" t="s">
        <v>72</v>
      </c>
      <c r="G540" s="197">
        <f>G538</f>
        <v>34299000</v>
      </c>
      <c r="H540" s="197">
        <f>H539</f>
        <v>0</v>
      </c>
      <c r="I540" s="197">
        <f>I539</f>
        <v>850000</v>
      </c>
      <c r="J540" s="197">
        <f>G540+H540+I540</f>
        <v>35149000</v>
      </c>
    </row>
    <row r="541" spans="1:10" ht="12.6" customHeight="1">
      <c r="A541" s="21"/>
      <c r="B541" s="24"/>
      <c r="C541" s="21"/>
      <c r="D541" s="22"/>
      <c r="E541" s="327"/>
      <c r="F541" s="26"/>
      <c r="G541" s="162"/>
      <c r="H541" s="162"/>
      <c r="I541" s="162"/>
      <c r="J541" s="162"/>
    </row>
    <row r="542" spans="1:10" ht="52.5" customHeight="1">
      <c r="A542" s="21"/>
      <c r="B542" s="24"/>
      <c r="C542" s="321" t="s">
        <v>331</v>
      </c>
      <c r="D542" s="22"/>
      <c r="E542" s="327"/>
      <c r="F542" s="236" t="s">
        <v>1473</v>
      </c>
      <c r="G542" s="162"/>
      <c r="H542" s="162"/>
      <c r="I542" s="162"/>
      <c r="J542" s="162"/>
    </row>
    <row r="543" spans="1:10" ht="12.6" customHeight="1">
      <c r="A543" s="21"/>
      <c r="B543" s="24"/>
      <c r="C543" s="21"/>
      <c r="D543" s="188">
        <v>451</v>
      </c>
      <c r="E543" s="189"/>
      <c r="F543" s="188" t="s">
        <v>68</v>
      </c>
      <c r="G543" s="162"/>
      <c r="H543" s="162"/>
      <c r="I543" s="162"/>
      <c r="J543" s="162"/>
    </row>
    <row r="544" spans="1:10" ht="12.6" customHeight="1">
      <c r="A544" s="21"/>
      <c r="B544" s="24"/>
      <c r="C544" s="21"/>
      <c r="D544" s="240" t="s">
        <v>724</v>
      </c>
      <c r="E544" s="327">
        <v>511</v>
      </c>
      <c r="F544" s="240" t="s">
        <v>1195</v>
      </c>
      <c r="G544" s="277"/>
      <c r="H544" s="162"/>
      <c r="I544" s="277">
        <v>5811000</v>
      </c>
      <c r="J544" s="277">
        <f>I544+G544</f>
        <v>5811000</v>
      </c>
    </row>
    <row r="545" spans="1:10" ht="12.6" customHeight="1">
      <c r="A545" s="21"/>
      <c r="B545" s="24"/>
      <c r="C545" s="21"/>
      <c r="D545" s="22"/>
      <c r="E545" s="327"/>
      <c r="F545" s="26" t="s">
        <v>69</v>
      </c>
      <c r="G545" s="162"/>
      <c r="H545" s="162"/>
      <c r="I545" s="277"/>
      <c r="J545" s="277"/>
    </row>
    <row r="546" spans="1:10" ht="12.6" customHeight="1">
      <c r="A546" s="21"/>
      <c r="B546" s="24"/>
      <c r="C546" s="21"/>
      <c r="D546" s="22"/>
      <c r="E546" s="165" t="s">
        <v>1040</v>
      </c>
      <c r="F546" s="166" t="s">
        <v>1037</v>
      </c>
      <c r="G546" s="162">
        <f>G544</f>
        <v>0</v>
      </c>
      <c r="H546" s="162"/>
      <c r="I546" s="277"/>
      <c r="J546" s="277"/>
    </row>
    <row r="547" spans="1:10" ht="12.6" customHeight="1">
      <c r="A547" s="21"/>
      <c r="B547" s="24"/>
      <c r="C547" s="21"/>
      <c r="D547" s="22"/>
      <c r="E547" s="165">
        <v>13</v>
      </c>
      <c r="F547" s="166" t="s">
        <v>1038</v>
      </c>
      <c r="G547" s="162"/>
      <c r="H547" s="162"/>
      <c r="I547" s="277">
        <f>I544</f>
        <v>5811000</v>
      </c>
      <c r="J547" s="277"/>
    </row>
    <row r="548" spans="1:10" ht="12.6" customHeight="1">
      <c r="A548" s="21"/>
      <c r="B548" s="24"/>
      <c r="C548" s="21"/>
      <c r="D548" s="22"/>
      <c r="E548" s="327"/>
      <c r="F548" s="167" t="s">
        <v>70</v>
      </c>
      <c r="G548" s="197">
        <f>G546</f>
        <v>0</v>
      </c>
      <c r="H548" s="197"/>
      <c r="I548" s="197">
        <f>I547</f>
        <v>5811000</v>
      </c>
      <c r="J548" s="197">
        <f>I548+G548</f>
        <v>5811000</v>
      </c>
    </row>
    <row r="549" spans="1:10" ht="12.6" customHeight="1">
      <c r="A549" s="21"/>
      <c r="B549" s="24"/>
      <c r="C549" s="21"/>
      <c r="D549" s="22"/>
      <c r="E549" s="327"/>
      <c r="F549" s="26" t="s">
        <v>1468</v>
      </c>
      <c r="G549" s="162"/>
      <c r="H549" s="162"/>
      <c r="I549" s="162"/>
      <c r="J549" s="162"/>
    </row>
    <row r="550" spans="1:10" ht="12.6" customHeight="1">
      <c r="A550" s="21"/>
      <c r="B550" s="24"/>
      <c r="C550" s="21"/>
      <c r="D550" s="22"/>
      <c r="E550" s="165" t="s">
        <v>1040</v>
      </c>
      <c r="F550" s="166" t="s">
        <v>1037</v>
      </c>
      <c r="G550" s="162">
        <f>G546</f>
        <v>0</v>
      </c>
      <c r="H550" s="162"/>
      <c r="I550" s="162"/>
      <c r="J550" s="162"/>
    </row>
    <row r="551" spans="1:10" ht="12.6" customHeight="1">
      <c r="A551" s="21"/>
      <c r="B551" s="24"/>
      <c r="C551" s="21"/>
      <c r="D551" s="22"/>
      <c r="E551" s="165">
        <v>13</v>
      </c>
      <c r="F551" s="166" t="s">
        <v>1038</v>
      </c>
      <c r="G551" s="162"/>
      <c r="H551" s="162"/>
      <c r="I551" s="277">
        <f>I547</f>
        <v>5811000</v>
      </c>
      <c r="J551" s="162"/>
    </row>
    <row r="552" spans="1:10" ht="12.6" customHeight="1">
      <c r="A552" s="21"/>
      <c r="B552" s="24"/>
      <c r="C552" s="21"/>
      <c r="D552" s="22"/>
      <c r="E552" s="327"/>
      <c r="F552" s="167" t="s">
        <v>1469</v>
      </c>
      <c r="G552" s="197">
        <f>G550</f>
        <v>0</v>
      </c>
      <c r="H552" s="197"/>
      <c r="I552" s="197">
        <f>I551</f>
        <v>5811000</v>
      </c>
      <c r="J552" s="197">
        <f>I552+G552</f>
        <v>5811000</v>
      </c>
    </row>
    <row r="553" spans="1:10" ht="12.6" customHeight="1">
      <c r="A553" s="21"/>
      <c r="B553" s="24"/>
      <c r="C553" s="21"/>
      <c r="D553" s="22"/>
      <c r="E553" s="378"/>
      <c r="F553" s="26"/>
      <c r="G553" s="162"/>
      <c r="H553" s="162"/>
      <c r="I553" s="162"/>
      <c r="J553" s="162"/>
    </row>
    <row r="554" spans="1:10" ht="36.75" customHeight="1">
      <c r="A554" s="21"/>
      <c r="B554" s="24"/>
      <c r="C554" s="25" t="s">
        <v>332</v>
      </c>
      <c r="D554" s="22"/>
      <c r="E554" s="397"/>
      <c r="F554" s="236" t="s">
        <v>1508</v>
      </c>
      <c r="G554" s="162"/>
      <c r="H554" s="162"/>
      <c r="I554" s="162"/>
      <c r="J554" s="162"/>
    </row>
    <row r="555" spans="1:10" ht="12.6" customHeight="1">
      <c r="A555" s="21"/>
      <c r="B555" s="24"/>
      <c r="C555" s="21"/>
      <c r="D555" s="188">
        <v>451</v>
      </c>
      <c r="E555" s="189"/>
      <c r="F555" s="188" t="s">
        <v>68</v>
      </c>
      <c r="G555" s="162"/>
      <c r="H555" s="162"/>
      <c r="I555" s="162"/>
      <c r="J555" s="162"/>
    </row>
    <row r="556" spans="1:10" ht="12.6" customHeight="1">
      <c r="A556" s="21"/>
      <c r="B556" s="24"/>
      <c r="C556" s="21"/>
      <c r="D556" s="22"/>
      <c r="E556" s="397">
        <v>511</v>
      </c>
      <c r="F556" s="240" t="s">
        <v>1195</v>
      </c>
      <c r="G556" s="277">
        <v>0</v>
      </c>
      <c r="H556" s="277">
        <v>0</v>
      </c>
      <c r="I556" s="277">
        <v>10743000</v>
      </c>
      <c r="J556" s="277">
        <f>I556+H556+G556</f>
        <v>10743000</v>
      </c>
    </row>
    <row r="557" spans="1:10" ht="12.6" customHeight="1">
      <c r="A557" s="21"/>
      <c r="B557" s="24"/>
      <c r="C557" s="21"/>
      <c r="D557" s="22"/>
      <c r="E557" s="397"/>
      <c r="F557" s="26" t="s">
        <v>69</v>
      </c>
      <c r="G557" s="162"/>
      <c r="H557" s="162"/>
      <c r="I557" s="162"/>
      <c r="J557" s="162"/>
    </row>
    <row r="558" spans="1:10" ht="12.6" hidden="1" customHeight="1">
      <c r="A558" s="21"/>
      <c r="B558" s="24"/>
      <c r="C558" s="21"/>
      <c r="D558" s="22"/>
      <c r="E558" s="165" t="s">
        <v>1040</v>
      </c>
      <c r="F558" s="166" t="s">
        <v>1037</v>
      </c>
      <c r="G558" s="162"/>
      <c r="H558" s="162"/>
      <c r="I558" s="162"/>
      <c r="J558" s="162"/>
    </row>
    <row r="559" spans="1:10" ht="12.6" customHeight="1">
      <c r="A559" s="21"/>
      <c r="B559" s="24"/>
      <c r="C559" s="21"/>
      <c r="D559" s="22"/>
      <c r="E559" s="165">
        <v>13</v>
      </c>
      <c r="F559" s="166" t="s">
        <v>1038</v>
      </c>
      <c r="G559" s="162"/>
      <c r="H559" s="162"/>
      <c r="I559" s="277">
        <f>I556</f>
        <v>10743000</v>
      </c>
      <c r="J559" s="277">
        <f>I559</f>
        <v>10743000</v>
      </c>
    </row>
    <row r="560" spans="1:10" ht="12.6" customHeight="1">
      <c r="A560" s="21"/>
      <c r="B560" s="24"/>
      <c r="C560" s="21"/>
      <c r="D560" s="22"/>
      <c r="E560" s="378"/>
      <c r="F560" s="167" t="s">
        <v>70</v>
      </c>
      <c r="G560" s="197"/>
      <c r="H560" s="197"/>
      <c r="I560" s="197">
        <f>I559</f>
        <v>10743000</v>
      </c>
      <c r="J560" s="197">
        <f>I560+H560+G560</f>
        <v>10743000</v>
      </c>
    </row>
    <row r="561" spans="1:10" ht="12.6" customHeight="1">
      <c r="A561" s="21"/>
      <c r="B561" s="24"/>
      <c r="C561" s="21"/>
      <c r="D561" s="22"/>
      <c r="E561" s="378"/>
      <c r="F561" s="26" t="s">
        <v>1509</v>
      </c>
      <c r="G561" s="162"/>
      <c r="H561" s="162"/>
      <c r="I561" s="162"/>
      <c r="J561" s="162"/>
    </row>
    <row r="562" spans="1:10" ht="12.6" hidden="1" customHeight="1">
      <c r="A562" s="21"/>
      <c r="B562" s="24"/>
      <c r="C562" s="21"/>
      <c r="D562" s="22"/>
      <c r="E562" s="165" t="s">
        <v>1040</v>
      </c>
      <c r="F562" s="166" t="s">
        <v>1037</v>
      </c>
      <c r="G562" s="162"/>
      <c r="H562" s="162"/>
      <c r="I562" s="162"/>
      <c r="J562" s="162"/>
    </row>
    <row r="563" spans="1:10" ht="12.6" customHeight="1">
      <c r="A563" s="21"/>
      <c r="B563" s="24"/>
      <c r="C563" s="21"/>
      <c r="D563" s="22"/>
      <c r="E563" s="165">
        <v>13</v>
      </c>
      <c r="F563" s="166" t="s">
        <v>1038</v>
      </c>
      <c r="G563" s="162"/>
      <c r="H563" s="162"/>
      <c r="I563" s="277">
        <f>I559</f>
        <v>10743000</v>
      </c>
      <c r="J563" s="277">
        <f>I563</f>
        <v>10743000</v>
      </c>
    </row>
    <row r="564" spans="1:10" ht="12.6" customHeight="1">
      <c r="A564" s="21"/>
      <c r="B564" s="24"/>
      <c r="C564" s="21"/>
      <c r="D564" s="22"/>
      <c r="E564" s="378"/>
      <c r="F564" s="167" t="s">
        <v>1510</v>
      </c>
      <c r="G564" s="197"/>
      <c r="H564" s="197"/>
      <c r="I564" s="197">
        <f>I563</f>
        <v>10743000</v>
      </c>
      <c r="J564" s="197">
        <f>I564+H564+G564</f>
        <v>10743000</v>
      </c>
    </row>
    <row r="565" spans="1:10" ht="12.6" customHeight="1">
      <c r="A565" s="21"/>
      <c r="B565" s="24"/>
      <c r="C565" s="21"/>
      <c r="D565" s="22"/>
      <c r="E565" s="327"/>
      <c r="F565" s="26"/>
      <c r="G565" s="162"/>
      <c r="H565" s="162"/>
      <c r="I565" s="162"/>
      <c r="J565" s="162"/>
    </row>
    <row r="566" spans="1:10" ht="12.6" customHeight="1">
      <c r="A566" s="21"/>
      <c r="B566" s="24"/>
      <c r="C566" s="21"/>
      <c r="D566" s="22"/>
      <c r="E566" s="327"/>
      <c r="F566" s="26" t="s">
        <v>74</v>
      </c>
      <c r="G566" s="162"/>
      <c r="H566" s="162"/>
      <c r="I566" s="162"/>
      <c r="J566" s="162"/>
    </row>
    <row r="567" spans="1:10" ht="12.6" customHeight="1">
      <c r="A567" s="21"/>
      <c r="B567" s="24"/>
      <c r="C567" s="21"/>
      <c r="D567" s="22"/>
      <c r="E567" s="165" t="s">
        <v>1040</v>
      </c>
      <c r="F567" s="166" t="s">
        <v>1037</v>
      </c>
      <c r="G567" s="30">
        <f>G538+G552+G564</f>
        <v>34299000</v>
      </c>
      <c r="H567" s="162"/>
      <c r="I567" s="162"/>
      <c r="J567" s="162"/>
    </row>
    <row r="568" spans="1:10" ht="12.6" customHeight="1">
      <c r="A568" s="21"/>
      <c r="B568" s="24"/>
      <c r="C568" s="21"/>
      <c r="D568" s="22"/>
      <c r="E568" s="165">
        <v>13</v>
      </c>
      <c r="F568" s="166" t="s">
        <v>1038</v>
      </c>
      <c r="G568" s="162"/>
      <c r="H568" s="162"/>
      <c r="I568" s="277">
        <f>I539+I551+I563</f>
        <v>17404000</v>
      </c>
      <c r="J568" s="162"/>
    </row>
    <row r="569" spans="1:10" ht="12.6" customHeight="1">
      <c r="A569" s="21"/>
      <c r="B569" s="24"/>
      <c r="C569" s="21"/>
      <c r="D569" s="22"/>
      <c r="E569" s="327"/>
      <c r="F569" s="167" t="s">
        <v>73</v>
      </c>
      <c r="G569" s="197">
        <f>G567</f>
        <v>34299000</v>
      </c>
      <c r="H569" s="197">
        <f>H568</f>
        <v>0</v>
      </c>
      <c r="I569" s="197">
        <f>I568</f>
        <v>17404000</v>
      </c>
      <c r="J569" s="197">
        <f>SUM(G569:I569)</f>
        <v>51703000</v>
      </c>
    </row>
    <row r="570" spans="1:10" ht="12.6" customHeight="1">
      <c r="A570" s="21"/>
      <c r="B570" s="24"/>
      <c r="C570" s="21"/>
      <c r="D570" s="22"/>
      <c r="E570" s="327"/>
      <c r="F570" s="26"/>
      <c r="G570" s="162"/>
      <c r="H570" s="162"/>
      <c r="I570" s="162"/>
      <c r="J570" s="162"/>
    </row>
    <row r="571" spans="1:10" ht="24.75" hidden="1" customHeight="1">
      <c r="A571" s="21"/>
      <c r="B571" s="24"/>
      <c r="C571" s="25" t="s">
        <v>1268</v>
      </c>
      <c r="D571" s="22"/>
      <c r="E571" s="327"/>
      <c r="F571" s="236" t="s">
        <v>1269</v>
      </c>
      <c r="G571" s="162"/>
      <c r="H571" s="162"/>
      <c r="I571" s="162"/>
      <c r="J571" s="162"/>
    </row>
    <row r="572" spans="1:10" ht="23.25" hidden="1" customHeight="1">
      <c r="A572" s="21"/>
      <c r="B572" s="24"/>
      <c r="C572" s="25" t="s">
        <v>1405</v>
      </c>
      <c r="D572" s="22"/>
      <c r="E572" s="327"/>
      <c r="F572" s="237" t="s">
        <v>1406</v>
      </c>
      <c r="G572" s="162"/>
      <c r="H572" s="162"/>
      <c r="I572" s="162"/>
      <c r="J572" s="162"/>
    </row>
    <row r="573" spans="1:10" ht="13.5" hidden="1" customHeight="1">
      <c r="A573" s="21"/>
      <c r="B573" s="24"/>
      <c r="C573" s="25"/>
      <c r="D573" s="22">
        <v>530</v>
      </c>
      <c r="E573" s="327"/>
      <c r="F573" s="305" t="s">
        <v>1358</v>
      </c>
      <c r="G573" s="162"/>
      <c r="H573" s="162"/>
      <c r="I573" s="162"/>
      <c r="J573" s="162"/>
    </row>
    <row r="574" spans="1:10" ht="13.5" hidden="1" customHeight="1">
      <c r="A574" s="21"/>
      <c r="B574" s="24"/>
      <c r="C574" s="25"/>
      <c r="D574" s="22"/>
      <c r="E574" s="327">
        <v>512</v>
      </c>
      <c r="F574" s="305" t="s">
        <v>785</v>
      </c>
      <c r="G574" s="277"/>
      <c r="H574" s="162"/>
      <c r="I574" s="277"/>
      <c r="J574" s="277">
        <f>I574+G574</f>
        <v>0</v>
      </c>
    </row>
    <row r="575" spans="1:10" ht="13.5" hidden="1" customHeight="1">
      <c r="A575" s="21"/>
      <c r="B575" s="24"/>
      <c r="C575" s="25"/>
      <c r="D575" s="22"/>
      <c r="E575" s="327"/>
      <c r="F575" s="26" t="s">
        <v>1394</v>
      </c>
      <c r="G575" s="277"/>
      <c r="H575" s="162"/>
      <c r="I575" s="277"/>
      <c r="J575" s="277"/>
    </row>
    <row r="576" spans="1:10" ht="13.5" hidden="1" customHeight="1">
      <c r="A576" s="21"/>
      <c r="B576" s="24"/>
      <c r="C576" s="25"/>
      <c r="D576" s="22"/>
      <c r="E576" s="165" t="s">
        <v>1040</v>
      </c>
      <c r="F576" s="166" t="s">
        <v>1037</v>
      </c>
      <c r="G576" s="277">
        <f>G574</f>
        <v>0</v>
      </c>
      <c r="H576" s="162"/>
      <c r="I576" s="277"/>
      <c r="J576" s="277"/>
    </row>
    <row r="577" spans="1:10" ht="13.5" hidden="1" customHeight="1">
      <c r="A577" s="21"/>
      <c r="B577" s="24"/>
      <c r="C577" s="25"/>
      <c r="D577" s="22"/>
      <c r="E577" s="165">
        <v>13</v>
      </c>
      <c r="F577" s="166" t="s">
        <v>1038</v>
      </c>
      <c r="G577" s="277"/>
      <c r="H577" s="162"/>
      <c r="I577" s="277">
        <f>I574</f>
        <v>0</v>
      </c>
      <c r="J577" s="277"/>
    </row>
    <row r="578" spans="1:10" ht="13.5" hidden="1" customHeight="1">
      <c r="A578" s="21"/>
      <c r="B578" s="24"/>
      <c r="C578" s="25"/>
      <c r="D578" s="22"/>
      <c r="E578" s="327"/>
      <c r="F578" s="167" t="s">
        <v>1393</v>
      </c>
      <c r="G578" s="197">
        <f>G576</f>
        <v>0</v>
      </c>
      <c r="H578" s="197"/>
      <c r="I578" s="197">
        <f>I577</f>
        <v>0</v>
      </c>
      <c r="J578" s="197">
        <f>I578+G578</f>
        <v>0</v>
      </c>
    </row>
    <row r="579" spans="1:10" ht="13.5" hidden="1" customHeight="1">
      <c r="A579" s="21"/>
      <c r="B579" s="24"/>
      <c r="C579" s="25"/>
      <c r="D579" s="22"/>
      <c r="E579" s="327"/>
      <c r="F579" s="26" t="s">
        <v>1273</v>
      </c>
      <c r="G579" s="277"/>
      <c r="H579" s="277"/>
      <c r="I579" s="277"/>
      <c r="J579" s="277"/>
    </row>
    <row r="580" spans="1:10" ht="13.5" hidden="1" customHeight="1">
      <c r="A580" s="21"/>
      <c r="B580" s="24"/>
      <c r="C580" s="25"/>
      <c r="D580" s="22"/>
      <c r="E580" s="165" t="s">
        <v>1040</v>
      </c>
      <c r="F580" s="166" t="s">
        <v>1037</v>
      </c>
      <c r="G580" s="277">
        <f>G576</f>
        <v>0</v>
      </c>
      <c r="H580" s="277"/>
      <c r="I580" s="277"/>
      <c r="J580" s="277"/>
    </row>
    <row r="581" spans="1:10" ht="13.5" hidden="1" customHeight="1">
      <c r="A581" s="21"/>
      <c r="B581" s="24"/>
      <c r="C581" s="25"/>
      <c r="D581" s="22"/>
      <c r="E581" s="165">
        <v>13</v>
      </c>
      <c r="F581" s="166" t="s">
        <v>1038</v>
      </c>
      <c r="G581" s="277"/>
      <c r="H581" s="277"/>
      <c r="I581" s="277">
        <f>I577</f>
        <v>0</v>
      </c>
      <c r="J581" s="277"/>
    </row>
    <row r="582" spans="1:10" ht="13.5" hidden="1" customHeight="1">
      <c r="A582" s="21"/>
      <c r="B582" s="24"/>
      <c r="C582" s="25"/>
      <c r="D582" s="22"/>
      <c r="E582" s="327"/>
      <c r="F582" s="167" t="s">
        <v>1272</v>
      </c>
      <c r="G582" s="197">
        <f>G580</f>
        <v>0</v>
      </c>
      <c r="H582" s="197"/>
      <c r="I582" s="197">
        <f>I581</f>
        <v>0</v>
      </c>
      <c r="J582" s="197">
        <f>I582+G582</f>
        <v>0</v>
      </c>
    </row>
    <row r="583" spans="1:10" ht="13.5" hidden="1" customHeight="1">
      <c r="A583" s="21"/>
      <c r="B583" s="24"/>
      <c r="C583" s="25"/>
      <c r="D583" s="22"/>
      <c r="E583" s="327"/>
      <c r="F583" s="236"/>
      <c r="G583" s="162"/>
      <c r="H583" s="162"/>
      <c r="I583" s="162"/>
      <c r="J583" s="162"/>
    </row>
    <row r="584" spans="1:10" ht="27" hidden="1" customHeight="1">
      <c r="A584" s="21"/>
      <c r="B584" s="24"/>
      <c r="C584" s="25" t="s">
        <v>1365</v>
      </c>
      <c r="D584" s="22"/>
      <c r="E584" s="327"/>
      <c r="F584" s="237" t="s">
        <v>1367</v>
      </c>
      <c r="G584" s="162"/>
      <c r="H584" s="162"/>
      <c r="I584" s="162"/>
      <c r="J584" s="162"/>
    </row>
    <row r="585" spans="1:10" ht="12.6" hidden="1" customHeight="1">
      <c r="A585" s="21"/>
      <c r="B585" s="24"/>
      <c r="C585" s="21"/>
      <c r="D585" s="22">
        <v>530</v>
      </c>
      <c r="E585" s="327"/>
      <c r="F585" s="240" t="s">
        <v>1358</v>
      </c>
      <c r="G585" s="162"/>
      <c r="H585" s="162"/>
      <c r="I585" s="162"/>
      <c r="J585" s="162"/>
    </row>
    <row r="586" spans="1:10" ht="12.6" hidden="1" customHeight="1">
      <c r="A586" s="21"/>
      <c r="B586" s="24"/>
      <c r="C586" s="21"/>
      <c r="D586" s="22"/>
      <c r="E586" s="327">
        <v>511</v>
      </c>
      <c r="F586" s="166" t="s">
        <v>784</v>
      </c>
      <c r="G586" s="162"/>
      <c r="H586" s="162"/>
      <c r="I586" s="162"/>
      <c r="J586" s="162">
        <f>I586+H586+G586</f>
        <v>0</v>
      </c>
    </row>
    <row r="587" spans="1:10" ht="12.6" hidden="1" customHeight="1">
      <c r="A587" s="21"/>
      <c r="B587" s="24"/>
      <c r="C587" s="21"/>
      <c r="D587" s="22"/>
      <c r="E587" s="327"/>
      <c r="F587" s="26" t="s">
        <v>1394</v>
      </c>
      <c r="G587" s="162"/>
      <c r="H587" s="162"/>
      <c r="I587" s="162"/>
      <c r="J587" s="162"/>
    </row>
    <row r="588" spans="1:10" ht="12.6" hidden="1" customHeight="1">
      <c r="A588" s="21"/>
      <c r="B588" s="24"/>
      <c r="C588" s="21"/>
      <c r="D588" s="22"/>
      <c r="E588" s="165" t="s">
        <v>1040</v>
      </c>
      <c r="F588" s="166" t="s">
        <v>1037</v>
      </c>
      <c r="G588" s="162">
        <f>G586</f>
        <v>0</v>
      </c>
      <c r="H588" s="162"/>
      <c r="I588" s="162"/>
      <c r="J588" s="162"/>
    </row>
    <row r="589" spans="1:10" ht="12.6" hidden="1" customHeight="1">
      <c r="A589" s="21"/>
      <c r="B589" s="24"/>
      <c r="C589" s="21"/>
      <c r="D589" s="22"/>
      <c r="E589" s="165">
        <v>13</v>
      </c>
      <c r="F589" s="166" t="s">
        <v>1038</v>
      </c>
      <c r="G589" s="162"/>
      <c r="H589" s="162">
        <f>H586</f>
        <v>0</v>
      </c>
      <c r="I589" s="162">
        <f>I586</f>
        <v>0</v>
      </c>
      <c r="J589" s="162"/>
    </row>
    <row r="590" spans="1:10" ht="12.6" hidden="1" customHeight="1">
      <c r="A590" s="21"/>
      <c r="B590" s="24"/>
      <c r="C590" s="21"/>
      <c r="D590" s="22"/>
      <c r="E590" s="327"/>
      <c r="F590" s="167" t="s">
        <v>1393</v>
      </c>
      <c r="G590" s="197">
        <f>G588</f>
        <v>0</v>
      </c>
      <c r="H590" s="197">
        <f>H589</f>
        <v>0</v>
      </c>
      <c r="I590" s="197">
        <f>I589</f>
        <v>0</v>
      </c>
      <c r="J590" s="197">
        <f>I590+H590+G590</f>
        <v>0</v>
      </c>
    </row>
    <row r="591" spans="1:10" ht="12.6" hidden="1" customHeight="1">
      <c r="A591" s="21"/>
      <c r="B591" s="24"/>
      <c r="C591" s="21"/>
      <c r="D591" s="22"/>
      <c r="E591" s="327"/>
      <c r="F591" s="26" t="s">
        <v>1408</v>
      </c>
      <c r="G591" s="162"/>
      <c r="H591" s="162"/>
      <c r="I591" s="162"/>
      <c r="J591" s="162"/>
    </row>
    <row r="592" spans="1:10" ht="12.6" hidden="1" customHeight="1">
      <c r="A592" s="21"/>
      <c r="B592" s="24"/>
      <c r="C592" s="21"/>
      <c r="D592" s="22"/>
      <c r="E592" s="165" t="s">
        <v>1040</v>
      </c>
      <c r="F592" s="166" t="s">
        <v>1037</v>
      </c>
      <c r="G592" s="162">
        <f>G588</f>
        <v>0</v>
      </c>
      <c r="H592" s="162"/>
      <c r="I592" s="162"/>
      <c r="J592" s="162"/>
    </row>
    <row r="593" spans="1:10" ht="12.6" hidden="1" customHeight="1">
      <c r="A593" s="21"/>
      <c r="B593" s="24"/>
      <c r="C593" s="21"/>
      <c r="D593" s="22"/>
      <c r="E593" s="165">
        <v>13</v>
      </c>
      <c r="F593" s="166" t="s">
        <v>1038</v>
      </c>
      <c r="G593" s="162"/>
      <c r="H593" s="162">
        <f>H589</f>
        <v>0</v>
      </c>
      <c r="I593" s="162">
        <f>I589</f>
        <v>0</v>
      </c>
      <c r="J593" s="162"/>
    </row>
    <row r="594" spans="1:10" ht="12.6" hidden="1" customHeight="1">
      <c r="A594" s="21"/>
      <c r="B594" s="24"/>
      <c r="C594" s="21"/>
      <c r="D594" s="22"/>
      <c r="E594" s="327"/>
      <c r="F594" s="167" t="s">
        <v>1407</v>
      </c>
      <c r="G594" s="197">
        <f>G592</f>
        <v>0</v>
      </c>
      <c r="H594" s="197">
        <f>H593</f>
        <v>0</v>
      </c>
      <c r="I594" s="197">
        <f>I593</f>
        <v>0</v>
      </c>
      <c r="J594" s="197">
        <f>I594+H594+G594</f>
        <v>0</v>
      </c>
    </row>
    <row r="595" spans="1:10" ht="12.6" hidden="1" customHeight="1">
      <c r="A595" s="21"/>
      <c r="B595" s="24"/>
      <c r="C595" s="21"/>
      <c r="D595" s="22"/>
      <c r="E595" s="327"/>
      <c r="F595" s="26" t="s">
        <v>1271</v>
      </c>
      <c r="G595" s="162"/>
      <c r="H595" s="162"/>
      <c r="I595" s="162"/>
      <c r="J595" s="162"/>
    </row>
    <row r="596" spans="1:10" ht="12.6" hidden="1" customHeight="1">
      <c r="A596" s="21"/>
      <c r="B596" s="24"/>
      <c r="C596" s="21"/>
      <c r="D596" s="22"/>
      <c r="E596" s="165" t="s">
        <v>1040</v>
      </c>
      <c r="F596" s="166" t="s">
        <v>1037</v>
      </c>
      <c r="G596" s="162">
        <f>G592+G580</f>
        <v>0</v>
      </c>
      <c r="H596" s="162"/>
      <c r="I596" s="162"/>
      <c r="J596" s="162"/>
    </row>
    <row r="597" spans="1:10" ht="12.6" hidden="1" customHeight="1">
      <c r="A597" s="21"/>
      <c r="B597" s="24"/>
      <c r="C597" s="21"/>
      <c r="D597" s="22"/>
      <c r="E597" s="165">
        <v>13</v>
      </c>
      <c r="F597" s="166" t="s">
        <v>1038</v>
      </c>
      <c r="G597" s="162"/>
      <c r="H597" s="162">
        <f>H593</f>
        <v>0</v>
      </c>
      <c r="I597" s="162">
        <f>I593+I581</f>
        <v>0</v>
      </c>
      <c r="J597" s="162"/>
    </row>
    <row r="598" spans="1:10" ht="12.6" hidden="1" customHeight="1">
      <c r="A598" s="21"/>
      <c r="B598" s="24"/>
      <c r="C598" s="21"/>
      <c r="D598" s="22"/>
      <c r="E598" s="327"/>
      <c r="F598" s="167" t="s">
        <v>1270</v>
      </c>
      <c r="G598" s="197">
        <f>G596</f>
        <v>0</v>
      </c>
      <c r="H598" s="197">
        <f>H597</f>
        <v>0</v>
      </c>
      <c r="I598" s="197">
        <f>I597</f>
        <v>0</v>
      </c>
      <c r="J598" s="197">
        <f>I598+H598+G598</f>
        <v>0</v>
      </c>
    </row>
    <row r="599" spans="1:10" ht="12.6" customHeight="1">
      <c r="A599" s="21"/>
      <c r="B599" s="24"/>
      <c r="C599" s="21"/>
      <c r="D599" s="22"/>
      <c r="E599" s="327"/>
      <c r="F599" s="26"/>
      <c r="G599" s="162"/>
      <c r="H599" s="162"/>
      <c r="I599" s="162"/>
      <c r="J599" s="162"/>
    </row>
    <row r="600" spans="1:10" ht="29.25" customHeight="1">
      <c r="A600" s="21"/>
      <c r="B600" s="24"/>
      <c r="C600" s="31" t="s">
        <v>109</v>
      </c>
      <c r="D600" s="200"/>
      <c r="E600" s="204"/>
      <c r="F600" s="187" t="s">
        <v>1161</v>
      </c>
      <c r="G600" s="162"/>
      <c r="H600" s="162"/>
      <c r="I600" s="162"/>
      <c r="J600" s="162"/>
    </row>
    <row r="601" spans="1:10" ht="24.75" customHeight="1">
      <c r="A601" s="21"/>
      <c r="B601" s="24"/>
      <c r="C601" s="31" t="s">
        <v>110</v>
      </c>
      <c r="D601" s="200"/>
      <c r="E601" s="204"/>
      <c r="F601" s="187" t="s">
        <v>1208</v>
      </c>
      <c r="G601" s="162"/>
      <c r="H601" s="162"/>
      <c r="I601" s="162"/>
      <c r="J601" s="162"/>
    </row>
    <row r="602" spans="1:10" ht="12.6" customHeight="1">
      <c r="A602" s="21"/>
      <c r="B602" s="24"/>
      <c r="C602" s="168"/>
      <c r="D602" s="33">
        <v>421</v>
      </c>
      <c r="E602" s="201"/>
      <c r="F602" s="33" t="s">
        <v>887</v>
      </c>
      <c r="G602" s="30"/>
      <c r="H602" s="30"/>
      <c r="I602" s="30"/>
      <c r="J602" s="30"/>
    </row>
    <row r="603" spans="1:10" ht="12.6" hidden="1" customHeight="1">
      <c r="A603" s="21"/>
      <c r="B603" s="24"/>
      <c r="C603" s="168"/>
      <c r="D603" s="28"/>
      <c r="E603" s="27">
        <v>421</v>
      </c>
      <c r="F603" s="28" t="s">
        <v>775</v>
      </c>
      <c r="G603" s="30">
        <v>0</v>
      </c>
      <c r="H603" s="30"/>
      <c r="I603" s="30"/>
      <c r="J603" s="30">
        <f>G603+H603+I603</f>
        <v>0</v>
      </c>
    </row>
    <row r="604" spans="1:10" ht="12.6" hidden="1" customHeight="1">
      <c r="A604" s="21"/>
      <c r="B604" s="24"/>
      <c r="C604" s="168"/>
      <c r="D604" s="28"/>
      <c r="E604" s="27">
        <v>422</v>
      </c>
      <c r="F604" s="28" t="s">
        <v>769</v>
      </c>
      <c r="G604" s="30">
        <v>0</v>
      </c>
      <c r="H604" s="30"/>
      <c r="I604" s="30"/>
      <c r="J604" s="30">
        <f t="shared" ref="J604:J611" si="5">G604+H604+I604</f>
        <v>0</v>
      </c>
    </row>
    <row r="605" spans="1:10" ht="12.6" customHeight="1">
      <c r="A605" s="21"/>
      <c r="B605" s="24"/>
      <c r="C605" s="168"/>
      <c r="D605" s="28"/>
      <c r="E605" s="27">
        <v>423</v>
      </c>
      <c r="F605" s="28" t="s">
        <v>770</v>
      </c>
      <c r="G605" s="30">
        <v>1300000</v>
      </c>
      <c r="H605" s="30"/>
      <c r="I605" s="30"/>
      <c r="J605" s="30">
        <f t="shared" si="5"/>
        <v>1300000</v>
      </c>
    </row>
    <row r="606" spans="1:10" ht="12.6" hidden="1" customHeight="1">
      <c r="A606" s="21"/>
      <c r="B606" s="24"/>
      <c r="C606" s="168"/>
      <c r="D606" s="28"/>
      <c r="E606" s="27">
        <v>424</v>
      </c>
      <c r="F606" s="28" t="s">
        <v>771</v>
      </c>
      <c r="G606" s="30"/>
      <c r="H606" s="30"/>
      <c r="I606" s="30"/>
      <c r="J606" s="30">
        <f t="shared" si="5"/>
        <v>0</v>
      </c>
    </row>
    <row r="607" spans="1:10" ht="12.6" hidden="1" customHeight="1">
      <c r="A607" s="21"/>
      <c r="B607" s="24"/>
      <c r="C607" s="168"/>
      <c r="D607" s="28"/>
      <c r="E607" s="27">
        <v>425</v>
      </c>
      <c r="F607" s="28" t="s">
        <v>782</v>
      </c>
      <c r="G607" s="30">
        <v>0</v>
      </c>
      <c r="H607" s="30"/>
      <c r="I607" s="30"/>
      <c r="J607" s="30">
        <f t="shared" si="5"/>
        <v>0</v>
      </c>
    </row>
    <row r="608" spans="1:10" ht="12.6" customHeight="1">
      <c r="A608" s="21"/>
      <c r="B608" s="24"/>
      <c r="C608" s="168"/>
      <c r="D608" s="28"/>
      <c r="E608" s="27">
        <v>426</v>
      </c>
      <c r="F608" s="28" t="s">
        <v>776</v>
      </c>
      <c r="G608" s="30">
        <v>1500000</v>
      </c>
      <c r="H608" s="30"/>
      <c r="I608" s="30"/>
      <c r="J608" s="30">
        <f t="shared" si="5"/>
        <v>1500000</v>
      </c>
    </row>
    <row r="609" spans="1:10" ht="12.6" customHeight="1">
      <c r="A609" s="21"/>
      <c r="B609" s="24"/>
      <c r="C609" s="168"/>
      <c r="D609" s="28"/>
      <c r="E609" s="27">
        <v>451</v>
      </c>
      <c r="F609" s="28" t="s">
        <v>1209</v>
      </c>
      <c r="G609" s="30">
        <f>1750000+500000</f>
        <v>2250000</v>
      </c>
      <c r="H609" s="30"/>
      <c r="I609" s="30"/>
      <c r="J609" s="30">
        <f t="shared" si="5"/>
        <v>2250000</v>
      </c>
    </row>
    <row r="610" spans="1:10" ht="12.6" customHeight="1">
      <c r="A610" s="21"/>
      <c r="B610" s="24"/>
      <c r="C610" s="168"/>
      <c r="D610" s="28"/>
      <c r="E610" s="27">
        <v>481</v>
      </c>
      <c r="F610" s="28" t="s">
        <v>974</v>
      </c>
      <c r="G610" s="30">
        <v>700000</v>
      </c>
      <c r="H610" s="30"/>
      <c r="I610" s="30"/>
      <c r="J610" s="30">
        <f t="shared" si="5"/>
        <v>700000</v>
      </c>
    </row>
    <row r="611" spans="1:10" ht="12.6" hidden="1" customHeight="1">
      <c r="A611" s="21"/>
      <c r="B611" s="24"/>
      <c r="C611" s="168"/>
      <c r="D611" s="28"/>
      <c r="E611" s="27">
        <v>512</v>
      </c>
      <c r="F611" s="207" t="s">
        <v>785</v>
      </c>
      <c r="G611" s="30">
        <v>0</v>
      </c>
      <c r="H611" s="30"/>
      <c r="I611" s="30"/>
      <c r="J611" s="30">
        <f t="shared" si="5"/>
        <v>0</v>
      </c>
    </row>
    <row r="612" spans="1:10" ht="12.6" customHeight="1">
      <c r="A612" s="21"/>
      <c r="B612" s="24"/>
      <c r="C612" s="168"/>
      <c r="D612" s="28"/>
      <c r="E612" s="27"/>
      <c r="F612" s="200" t="s">
        <v>132</v>
      </c>
      <c r="G612" s="30"/>
      <c r="H612" s="30"/>
      <c r="I612" s="30"/>
      <c r="J612" s="30"/>
    </row>
    <row r="613" spans="1:10" ht="12.6" customHeight="1">
      <c r="A613" s="21"/>
      <c r="B613" s="24"/>
      <c r="C613" s="168"/>
      <c r="D613" s="28"/>
      <c r="E613" s="198" t="s">
        <v>1040</v>
      </c>
      <c r="F613" s="28" t="s">
        <v>1037</v>
      </c>
      <c r="G613" s="30">
        <f>G608+G607+G606+G605+G604+G603+G611+G609+G610</f>
        <v>5750000</v>
      </c>
      <c r="H613" s="30"/>
      <c r="I613" s="30"/>
      <c r="J613" s="30"/>
    </row>
    <row r="614" spans="1:10" ht="12.6" customHeight="1">
      <c r="A614" s="21"/>
      <c r="B614" s="24"/>
      <c r="C614" s="168"/>
      <c r="D614" s="28"/>
      <c r="E614" s="198">
        <v>13</v>
      </c>
      <c r="F614" s="28" t="s">
        <v>1038</v>
      </c>
      <c r="G614" s="30"/>
      <c r="H614" s="30">
        <f>H608+H607+H606+H605+H604+H603</f>
        <v>0</v>
      </c>
      <c r="I614" s="30">
        <f>I608+I607+I606+I605+I604+I603</f>
        <v>0</v>
      </c>
      <c r="J614" s="30"/>
    </row>
    <row r="615" spans="1:10" ht="12.6" customHeight="1">
      <c r="A615" s="21"/>
      <c r="B615" s="24"/>
      <c r="C615" s="168"/>
      <c r="D615" s="28"/>
      <c r="E615" s="27"/>
      <c r="F615" s="209" t="s">
        <v>133</v>
      </c>
      <c r="G615" s="30"/>
      <c r="H615" s="30"/>
      <c r="I615" s="30"/>
      <c r="J615" s="30"/>
    </row>
    <row r="616" spans="1:10" ht="12.6" customHeight="1">
      <c r="A616" s="21"/>
      <c r="B616" s="24"/>
      <c r="C616" s="168"/>
      <c r="D616" s="28"/>
      <c r="E616" s="27"/>
      <c r="F616" s="200" t="s">
        <v>134</v>
      </c>
      <c r="G616" s="30"/>
      <c r="H616" s="30"/>
      <c r="I616" s="30"/>
      <c r="J616" s="30"/>
    </row>
    <row r="617" spans="1:10" ht="12.6" customHeight="1">
      <c r="A617" s="21"/>
      <c r="B617" s="24"/>
      <c r="C617" s="168"/>
      <c r="D617" s="28"/>
      <c r="E617" s="198" t="s">
        <v>1040</v>
      </c>
      <c r="F617" s="28" t="s">
        <v>1037</v>
      </c>
      <c r="G617" s="30">
        <f>G613</f>
        <v>5750000</v>
      </c>
      <c r="H617" s="30"/>
      <c r="I617" s="30"/>
      <c r="J617" s="30"/>
    </row>
    <row r="618" spans="1:10" ht="12.6" customHeight="1">
      <c r="A618" s="21"/>
      <c r="B618" s="24"/>
      <c r="C618" s="168"/>
      <c r="D618" s="28"/>
      <c r="E618" s="198">
        <v>13</v>
      </c>
      <c r="F618" s="28" t="s">
        <v>1038</v>
      </c>
      <c r="G618" s="30"/>
      <c r="H618" s="30">
        <f>H614</f>
        <v>0</v>
      </c>
      <c r="I618" s="30">
        <f>I614</f>
        <v>0</v>
      </c>
      <c r="J618" s="30"/>
    </row>
    <row r="619" spans="1:10" ht="12.6" customHeight="1">
      <c r="A619" s="21"/>
      <c r="B619" s="24"/>
      <c r="C619" s="168"/>
      <c r="D619" s="28"/>
      <c r="E619" s="27"/>
      <c r="F619" s="209" t="s">
        <v>135</v>
      </c>
      <c r="G619" s="197">
        <f>G617</f>
        <v>5750000</v>
      </c>
      <c r="H619" s="197">
        <f>H618</f>
        <v>0</v>
      </c>
      <c r="I619" s="197">
        <f>I618</f>
        <v>0</v>
      </c>
      <c r="J619" s="197">
        <f>I619+H619+G619</f>
        <v>5750000</v>
      </c>
    </row>
    <row r="620" spans="1:10" ht="12.6" customHeight="1">
      <c r="A620" s="21"/>
      <c r="B620" s="24"/>
      <c r="C620" s="168"/>
      <c r="D620" s="28"/>
      <c r="E620" s="27"/>
      <c r="F620" s="200"/>
      <c r="G620" s="162"/>
      <c r="H620" s="162"/>
      <c r="I620" s="162"/>
      <c r="J620" s="162"/>
    </row>
    <row r="621" spans="1:10" ht="12.6" hidden="1" customHeight="1">
      <c r="A621" s="21"/>
      <c r="B621" s="24"/>
      <c r="C621" s="31" t="s">
        <v>136</v>
      </c>
      <c r="D621" s="28"/>
      <c r="E621" s="27"/>
      <c r="F621" s="187" t="s">
        <v>137</v>
      </c>
      <c r="G621" s="162"/>
      <c r="H621" s="162"/>
      <c r="I621" s="162"/>
      <c r="J621" s="162"/>
    </row>
    <row r="622" spans="1:10" ht="12.6" hidden="1" customHeight="1">
      <c r="A622" s="21"/>
      <c r="B622" s="24"/>
      <c r="C622" s="168"/>
      <c r="D622" s="33">
        <v>421</v>
      </c>
      <c r="E622" s="201"/>
      <c r="F622" s="206" t="s">
        <v>887</v>
      </c>
      <c r="G622" s="30"/>
      <c r="H622" s="162"/>
      <c r="I622" s="162"/>
      <c r="J622" s="162"/>
    </row>
    <row r="623" spans="1:10" ht="12.6" hidden="1" customHeight="1">
      <c r="A623" s="21"/>
      <c r="B623" s="24"/>
      <c r="C623" s="168"/>
      <c r="D623" s="28"/>
      <c r="E623" s="27">
        <v>451</v>
      </c>
      <c r="F623" s="28" t="s">
        <v>111</v>
      </c>
      <c r="G623" s="30"/>
      <c r="H623" s="162"/>
      <c r="I623" s="162"/>
      <c r="J623" s="162">
        <f>I623+H623+G623</f>
        <v>0</v>
      </c>
    </row>
    <row r="624" spans="1:10" ht="12.6" hidden="1" customHeight="1">
      <c r="A624" s="21"/>
      <c r="B624" s="24"/>
      <c r="C624" s="168"/>
      <c r="D624" s="28"/>
      <c r="E624" s="27">
        <v>481</v>
      </c>
      <c r="F624" s="207" t="s">
        <v>974</v>
      </c>
      <c r="G624" s="30"/>
      <c r="H624" s="162"/>
      <c r="I624" s="162"/>
      <c r="J624" s="162">
        <f>I624+H624+G624</f>
        <v>0</v>
      </c>
    </row>
    <row r="625" spans="1:10" ht="12.6" hidden="1" customHeight="1">
      <c r="A625" s="21"/>
      <c r="B625" s="24"/>
      <c r="C625" s="168"/>
      <c r="D625" s="28"/>
      <c r="E625" s="27"/>
      <c r="F625" s="200" t="s">
        <v>132</v>
      </c>
      <c r="G625" s="30"/>
      <c r="H625" s="162"/>
      <c r="I625" s="162"/>
      <c r="J625" s="162"/>
    </row>
    <row r="626" spans="1:10" ht="12.6" hidden="1" customHeight="1">
      <c r="A626" s="21"/>
      <c r="B626" s="24"/>
      <c r="C626" s="168"/>
      <c r="D626" s="28"/>
      <c r="E626" s="198" t="s">
        <v>1040</v>
      </c>
      <c r="F626" s="28" t="s">
        <v>1037</v>
      </c>
      <c r="G626" s="30">
        <f>G624+G623</f>
        <v>0</v>
      </c>
      <c r="H626" s="162"/>
      <c r="I626" s="162"/>
      <c r="J626" s="162"/>
    </row>
    <row r="627" spans="1:10" ht="12.6" hidden="1" customHeight="1">
      <c r="A627" s="21"/>
      <c r="B627" s="24"/>
      <c r="C627" s="168"/>
      <c r="D627" s="28"/>
      <c r="E627" s="198">
        <v>13</v>
      </c>
      <c r="F627" s="28" t="s">
        <v>1038</v>
      </c>
      <c r="G627" s="162"/>
      <c r="H627" s="162">
        <f>H624+H623</f>
        <v>0</v>
      </c>
      <c r="I627" s="162">
        <f>I624+I623</f>
        <v>0</v>
      </c>
      <c r="J627" s="162"/>
    </row>
    <row r="628" spans="1:10" ht="12.6" hidden="1" customHeight="1">
      <c r="A628" s="21"/>
      <c r="B628" s="24"/>
      <c r="C628" s="168"/>
      <c r="D628" s="28"/>
      <c r="E628" s="27"/>
      <c r="F628" s="209" t="s">
        <v>133</v>
      </c>
      <c r="G628" s="197">
        <f>G626</f>
        <v>0</v>
      </c>
      <c r="H628" s="197">
        <f>H627</f>
        <v>0</v>
      </c>
      <c r="I628" s="197">
        <f>I627</f>
        <v>0</v>
      </c>
      <c r="J628" s="197">
        <f>G628+H628+I628</f>
        <v>0</v>
      </c>
    </row>
    <row r="629" spans="1:10" ht="12.6" hidden="1" customHeight="1">
      <c r="A629" s="21"/>
      <c r="B629" s="24"/>
      <c r="C629" s="168"/>
      <c r="D629" s="28"/>
      <c r="E629" s="27"/>
      <c r="F629" s="200" t="s">
        <v>140</v>
      </c>
      <c r="G629" s="162"/>
      <c r="H629" s="162"/>
      <c r="I629" s="162"/>
      <c r="J629" s="162"/>
    </row>
    <row r="630" spans="1:10" ht="12.6" hidden="1" customHeight="1">
      <c r="A630" s="21"/>
      <c r="B630" s="24"/>
      <c r="C630" s="168"/>
      <c r="D630" s="28"/>
      <c r="E630" s="198" t="s">
        <v>1040</v>
      </c>
      <c r="F630" s="28" t="s">
        <v>1037</v>
      </c>
      <c r="G630" s="30">
        <f>G628</f>
        <v>0</v>
      </c>
      <c r="H630" s="30"/>
      <c r="I630" s="30"/>
      <c r="J630" s="30"/>
    </row>
    <row r="631" spans="1:10" ht="12.6" hidden="1" customHeight="1">
      <c r="A631" s="21"/>
      <c r="B631" s="24"/>
      <c r="C631" s="168"/>
      <c r="D631" s="28"/>
      <c r="E631" s="198">
        <v>13</v>
      </c>
      <c r="F631" s="28" t="s">
        <v>1038</v>
      </c>
      <c r="G631" s="30"/>
      <c r="H631" s="30">
        <f>H627</f>
        <v>0</v>
      </c>
      <c r="I631" s="30">
        <f>I627</f>
        <v>0</v>
      </c>
      <c r="J631" s="30"/>
    </row>
    <row r="632" spans="1:10" ht="12.6" hidden="1" customHeight="1">
      <c r="A632" s="21"/>
      <c r="B632" s="24"/>
      <c r="C632" s="168"/>
      <c r="D632" s="28"/>
      <c r="E632" s="27"/>
      <c r="F632" s="209" t="s">
        <v>141</v>
      </c>
      <c r="G632" s="197">
        <f>G630</f>
        <v>0</v>
      </c>
      <c r="H632" s="197">
        <f>H631</f>
        <v>0</v>
      </c>
      <c r="I632" s="197">
        <f>I631</f>
        <v>0</v>
      </c>
      <c r="J632" s="197">
        <f>I632+H632+G632</f>
        <v>0</v>
      </c>
    </row>
    <row r="633" spans="1:10" ht="12.6" hidden="1" customHeight="1">
      <c r="A633" s="21"/>
      <c r="B633" s="24"/>
      <c r="C633" s="168"/>
      <c r="D633" s="28"/>
      <c r="E633" s="27"/>
      <c r="F633" s="200"/>
      <c r="G633" s="162"/>
      <c r="H633" s="162"/>
      <c r="I633" s="162"/>
      <c r="J633" s="162"/>
    </row>
    <row r="634" spans="1:10" ht="12.6" customHeight="1">
      <c r="A634" s="21"/>
      <c r="B634" s="24"/>
      <c r="C634" s="168"/>
      <c r="D634" s="28"/>
      <c r="E634" s="27"/>
      <c r="F634" s="200" t="s">
        <v>138</v>
      </c>
      <c r="G634" s="162"/>
      <c r="H634" s="162"/>
      <c r="I634" s="162"/>
      <c r="J634" s="162"/>
    </row>
    <row r="635" spans="1:10" ht="12.6" customHeight="1">
      <c r="A635" s="21"/>
      <c r="B635" s="24"/>
      <c r="C635" s="168"/>
      <c r="D635" s="28"/>
      <c r="E635" s="198" t="s">
        <v>1040</v>
      </c>
      <c r="F635" s="28" t="s">
        <v>1037</v>
      </c>
      <c r="G635" s="162">
        <f>G632+G619</f>
        <v>5750000</v>
      </c>
      <c r="H635" s="162"/>
      <c r="I635" s="162"/>
      <c r="J635" s="162"/>
    </row>
    <row r="636" spans="1:10" ht="12.6" customHeight="1">
      <c r="A636" s="21"/>
      <c r="B636" s="24"/>
      <c r="C636" s="168"/>
      <c r="D636" s="28"/>
      <c r="E636" s="198">
        <v>13</v>
      </c>
      <c r="F636" s="28" t="s">
        <v>1038</v>
      </c>
      <c r="G636" s="162"/>
      <c r="H636" s="162">
        <f>H632</f>
        <v>0</v>
      </c>
      <c r="I636" s="162">
        <f>I632+I619</f>
        <v>0</v>
      </c>
      <c r="J636" s="162"/>
    </row>
    <row r="637" spans="1:10" ht="12.6" customHeight="1">
      <c r="A637" s="21"/>
      <c r="B637" s="24"/>
      <c r="C637" s="168" t="s">
        <v>724</v>
      </c>
      <c r="D637" s="28"/>
      <c r="E637" s="27"/>
      <c r="F637" s="209" t="s">
        <v>139</v>
      </c>
      <c r="G637" s="197">
        <f>G635</f>
        <v>5750000</v>
      </c>
      <c r="H637" s="197">
        <f>H636</f>
        <v>0</v>
      </c>
      <c r="I637" s="197">
        <f>I636</f>
        <v>0</v>
      </c>
      <c r="J637" s="197">
        <f>I637+H637+G637</f>
        <v>5750000</v>
      </c>
    </row>
    <row r="638" spans="1:10" ht="12.6" customHeight="1">
      <c r="A638" s="21"/>
      <c r="B638" s="24"/>
      <c r="C638" s="168"/>
      <c r="D638" s="28"/>
      <c r="E638" s="27"/>
      <c r="F638" s="200"/>
      <c r="G638" s="162"/>
      <c r="H638" s="162"/>
      <c r="I638" s="162"/>
      <c r="J638" s="162"/>
    </row>
    <row r="639" spans="1:10" ht="12.6" hidden="1" customHeight="1">
      <c r="A639" s="21"/>
      <c r="B639" s="24"/>
      <c r="C639" s="168"/>
      <c r="D639" s="28"/>
      <c r="E639" s="27"/>
      <c r="F639" s="200"/>
      <c r="G639" s="162"/>
      <c r="H639" s="162"/>
      <c r="I639" s="162"/>
      <c r="J639" s="162"/>
    </row>
    <row r="640" spans="1:10" ht="12.6" hidden="1" customHeight="1">
      <c r="A640" s="21"/>
      <c r="B640" s="24"/>
      <c r="C640" s="168"/>
      <c r="D640" s="28"/>
      <c r="E640" s="198"/>
      <c r="F640" s="28"/>
      <c r="G640" s="162"/>
      <c r="H640" s="162"/>
      <c r="I640" s="162"/>
      <c r="J640" s="162"/>
    </row>
    <row r="641" spans="1:17" ht="12.6" hidden="1" customHeight="1">
      <c r="A641" s="21"/>
      <c r="B641" s="24"/>
      <c r="C641" s="168"/>
      <c r="D641" s="28"/>
      <c r="E641" s="198"/>
      <c r="F641" s="28"/>
      <c r="G641" s="162"/>
      <c r="H641" s="162"/>
      <c r="I641" s="162"/>
      <c r="J641" s="162"/>
    </row>
    <row r="642" spans="1:17" ht="12.6" hidden="1" customHeight="1">
      <c r="A642" s="21"/>
      <c r="B642" s="24"/>
      <c r="C642" s="168"/>
      <c r="D642" s="28"/>
      <c r="E642" s="27"/>
      <c r="F642" s="209"/>
      <c r="G642" s="162"/>
      <c r="H642" s="162"/>
      <c r="I642" s="162"/>
      <c r="J642" s="162"/>
    </row>
    <row r="643" spans="1:17" ht="12.6" hidden="1" customHeight="1">
      <c r="A643" s="21"/>
      <c r="B643" s="24"/>
      <c r="C643" s="21"/>
      <c r="D643" s="22"/>
      <c r="E643" s="327"/>
      <c r="F643" s="26"/>
      <c r="G643" s="162"/>
      <c r="H643" s="162"/>
      <c r="I643" s="162"/>
      <c r="J643" s="162"/>
    </row>
    <row r="644" spans="1:17" ht="12.6" hidden="1" customHeight="1">
      <c r="A644" s="21"/>
      <c r="B644" s="24"/>
      <c r="C644" s="21"/>
      <c r="D644" s="22"/>
      <c r="E644" s="327"/>
      <c r="F644" s="26"/>
      <c r="G644" s="162"/>
      <c r="H644" s="162"/>
      <c r="I644" s="162"/>
      <c r="J644" s="162"/>
    </row>
    <row r="645" spans="1:17" ht="12.6" hidden="1" customHeight="1">
      <c r="A645" s="21"/>
      <c r="B645" s="24"/>
      <c r="C645" s="21"/>
      <c r="D645" s="22"/>
      <c r="E645" s="327"/>
      <c r="F645" s="26"/>
      <c r="G645" s="162"/>
      <c r="H645" s="162"/>
      <c r="I645" s="162"/>
      <c r="J645" s="162"/>
    </row>
    <row r="646" spans="1:17" ht="12.75" hidden="1" customHeight="1">
      <c r="A646" s="21"/>
      <c r="B646" s="24"/>
      <c r="C646" s="21"/>
      <c r="D646" s="22"/>
      <c r="E646" s="327"/>
      <c r="F646" s="26"/>
      <c r="G646" s="30"/>
      <c r="H646" s="30"/>
      <c r="I646" s="30"/>
      <c r="J646" s="30"/>
    </row>
    <row r="647" spans="1:17" ht="12.6" customHeight="1">
      <c r="A647" s="21"/>
      <c r="B647" s="24"/>
      <c r="C647" s="21"/>
      <c r="D647" s="22"/>
      <c r="E647" s="327"/>
      <c r="F647" s="26" t="s">
        <v>36</v>
      </c>
      <c r="G647" s="30"/>
      <c r="H647" s="30"/>
      <c r="I647" s="30"/>
      <c r="J647" s="30"/>
    </row>
    <row r="648" spans="1:17" ht="12.6" customHeight="1">
      <c r="A648" s="21"/>
      <c r="B648" s="24"/>
      <c r="C648" s="21"/>
      <c r="D648" s="22"/>
      <c r="E648" s="165" t="s">
        <v>1040</v>
      </c>
      <c r="F648" s="166" t="s">
        <v>1037</v>
      </c>
      <c r="G648" s="30">
        <f>G477+G428+G219+G524+G356+G569+G637+G598+G301+G237</f>
        <v>151288000</v>
      </c>
      <c r="H648" s="30"/>
      <c r="I648" s="30"/>
      <c r="J648" s="30"/>
    </row>
    <row r="649" spans="1:17" ht="12.6" customHeight="1">
      <c r="A649" s="21"/>
      <c r="B649" s="24"/>
      <c r="C649" s="21"/>
      <c r="D649" s="22"/>
      <c r="E649" s="165">
        <v>13</v>
      </c>
      <c r="F649" s="166" t="s">
        <v>1038</v>
      </c>
      <c r="G649" s="30"/>
      <c r="H649" s="30"/>
      <c r="I649" s="30">
        <f>I524+I477+I428+I356+I219+I569+I637+I598+I301+I237</f>
        <v>47228000</v>
      </c>
      <c r="J649" s="30"/>
    </row>
    <row r="650" spans="1:17" ht="12.6" customHeight="1">
      <c r="A650" s="21"/>
      <c r="B650" s="24"/>
      <c r="C650" s="21"/>
      <c r="D650" s="22"/>
      <c r="E650" s="327"/>
      <c r="F650" s="167" t="s">
        <v>37</v>
      </c>
      <c r="G650" s="197">
        <f>G648+G649</f>
        <v>151288000</v>
      </c>
      <c r="H650" s="195">
        <f>H219+H428+H477</f>
        <v>0</v>
      </c>
      <c r="I650" s="196">
        <f>I649</f>
        <v>47228000</v>
      </c>
      <c r="J650" s="197">
        <f>SUM(G650:I650)</f>
        <v>198516000</v>
      </c>
    </row>
    <row r="651" spans="1:17" ht="12.6" customHeight="1">
      <c r="A651" s="21"/>
      <c r="B651" s="24"/>
      <c r="C651" s="21"/>
      <c r="D651" s="163"/>
      <c r="E651" s="327"/>
      <c r="F651" s="164"/>
      <c r="G651" s="32"/>
      <c r="H651" s="23"/>
      <c r="I651" s="32"/>
      <c r="J651" s="32"/>
    </row>
    <row r="652" spans="1:17" s="169" customFormat="1" ht="25.5">
      <c r="A652" s="355"/>
      <c r="B652" s="35"/>
      <c r="C652" s="355"/>
      <c r="D652" s="166"/>
      <c r="E652" s="347"/>
      <c r="F652" s="187" t="s">
        <v>14</v>
      </c>
      <c r="G652" s="30"/>
      <c r="H652" s="30"/>
      <c r="I652" s="30"/>
      <c r="J652" s="30"/>
      <c r="K652" s="19"/>
      <c r="L652" s="19"/>
      <c r="M652" s="19"/>
      <c r="N652" s="19"/>
      <c r="O652" s="19"/>
      <c r="P652" s="19"/>
      <c r="Q652" s="19"/>
    </row>
    <row r="653" spans="1:17" s="169" customFormat="1">
      <c r="A653" s="355"/>
      <c r="B653" s="356"/>
      <c r="C653" s="31" t="s">
        <v>1085</v>
      </c>
      <c r="D653" s="22"/>
      <c r="E653" s="327"/>
      <c r="F653" s="26" t="s">
        <v>1093</v>
      </c>
      <c r="G653" s="30"/>
      <c r="H653" s="30"/>
      <c r="I653" s="30"/>
      <c r="J653" s="30"/>
      <c r="K653" s="19"/>
      <c r="L653" s="19"/>
      <c r="M653" s="19"/>
      <c r="N653" s="19"/>
      <c r="O653" s="19"/>
      <c r="P653" s="19"/>
      <c r="Q653" s="19"/>
    </row>
    <row r="654" spans="1:17" s="169" customFormat="1">
      <c r="A654" s="355"/>
      <c r="B654" s="356"/>
      <c r="C654" s="31" t="s">
        <v>1086</v>
      </c>
      <c r="D654" s="200"/>
      <c r="E654" s="204"/>
      <c r="F654" s="200" t="s">
        <v>1450</v>
      </c>
      <c r="G654" s="30"/>
      <c r="H654" s="30"/>
      <c r="I654" s="30"/>
      <c r="J654" s="30"/>
      <c r="K654" s="19"/>
      <c r="L654" s="19"/>
      <c r="M654" s="19"/>
      <c r="N654" s="19"/>
      <c r="O654" s="19"/>
      <c r="P654" s="19"/>
      <c r="Q654" s="19"/>
    </row>
    <row r="655" spans="1:17" ht="12.6" customHeight="1">
      <c r="A655" s="21"/>
      <c r="B655" s="24"/>
      <c r="C655" s="21"/>
      <c r="D655" s="33">
        <v>560</v>
      </c>
      <c r="E655" s="201"/>
      <c r="F655" s="33" t="s">
        <v>885</v>
      </c>
      <c r="G655" s="32"/>
      <c r="H655" s="23"/>
      <c r="I655" s="23"/>
      <c r="J655" s="32"/>
    </row>
    <row r="656" spans="1:17">
      <c r="A656" s="21"/>
      <c r="B656" s="24"/>
      <c r="C656" s="21"/>
      <c r="D656" s="22"/>
      <c r="E656" s="327">
        <v>423</v>
      </c>
      <c r="F656" s="166" t="s">
        <v>770</v>
      </c>
      <c r="G656" s="30">
        <v>500000</v>
      </c>
      <c r="H656" s="23"/>
      <c r="I656" s="23"/>
      <c r="J656" s="30">
        <f>SUM(G656:I656)</f>
        <v>500000</v>
      </c>
    </row>
    <row r="657" spans="1:10">
      <c r="A657" s="21"/>
      <c r="B657" s="24"/>
      <c r="C657" s="21"/>
      <c r="D657" s="22"/>
      <c r="E657" s="327">
        <v>424</v>
      </c>
      <c r="F657" s="166" t="s">
        <v>771</v>
      </c>
      <c r="G657" s="30">
        <v>450000</v>
      </c>
      <c r="H657" s="23"/>
      <c r="I657" s="23"/>
      <c r="J657" s="30">
        <f>SUM(G657:I657)</f>
        <v>450000</v>
      </c>
    </row>
    <row r="658" spans="1:10" hidden="1">
      <c r="A658" s="21"/>
      <c r="B658" s="24"/>
      <c r="C658" s="21"/>
      <c r="D658" s="22"/>
      <c r="E658" s="327">
        <v>425</v>
      </c>
      <c r="F658" s="166" t="s">
        <v>782</v>
      </c>
      <c r="G658" s="30">
        <v>0</v>
      </c>
      <c r="H658" s="23"/>
      <c r="I658" s="23">
        <v>0</v>
      </c>
      <c r="J658" s="30">
        <f>SUM(G658:I658)</f>
        <v>0</v>
      </c>
    </row>
    <row r="659" spans="1:10">
      <c r="A659" s="21"/>
      <c r="B659" s="24"/>
      <c r="C659" s="21"/>
      <c r="D659" s="22"/>
      <c r="E659" s="327">
        <v>481</v>
      </c>
      <c r="F659" s="166" t="s">
        <v>974</v>
      </c>
      <c r="G659" s="30">
        <v>60000</v>
      </c>
      <c r="H659" s="23"/>
      <c r="I659" s="23"/>
      <c r="J659" s="30">
        <f>SUM(G659:I659)</f>
        <v>60000</v>
      </c>
    </row>
    <row r="660" spans="1:10">
      <c r="A660" s="21"/>
      <c r="B660" s="24"/>
      <c r="C660" s="21"/>
      <c r="D660" s="22"/>
      <c r="E660" s="327">
        <v>512</v>
      </c>
      <c r="F660" s="338" t="s">
        <v>785</v>
      </c>
      <c r="G660" s="203">
        <v>700000</v>
      </c>
      <c r="H660" s="192"/>
      <c r="I660" s="192"/>
      <c r="J660" s="203">
        <f>SUM(G660+H660+I660)</f>
        <v>700000</v>
      </c>
    </row>
    <row r="661" spans="1:10">
      <c r="A661" s="21"/>
      <c r="B661" s="24"/>
      <c r="C661" s="21"/>
      <c r="D661" s="22"/>
      <c r="E661" s="327"/>
      <c r="F661" s="26" t="s">
        <v>1391</v>
      </c>
      <c r="G661" s="23"/>
      <c r="H661" s="23"/>
      <c r="I661" s="23"/>
      <c r="J661" s="23"/>
    </row>
    <row r="662" spans="1:10">
      <c r="A662" s="21"/>
      <c r="B662" s="24"/>
      <c r="C662" s="21"/>
      <c r="D662" s="22"/>
      <c r="E662" s="165" t="s">
        <v>1040</v>
      </c>
      <c r="F662" s="166" t="s">
        <v>1037</v>
      </c>
      <c r="G662" s="30">
        <f>SUM(G656:G660)</f>
        <v>1710000</v>
      </c>
      <c r="H662" s="23"/>
      <c r="I662" s="23"/>
      <c r="J662" s="30">
        <f>SUM(G662:I662)</f>
        <v>1710000</v>
      </c>
    </row>
    <row r="663" spans="1:10">
      <c r="A663" s="21"/>
      <c r="B663" s="24"/>
      <c r="C663" s="21"/>
      <c r="D663" s="22"/>
      <c r="E663" s="165">
        <v>13</v>
      </c>
      <c r="F663" s="166" t="s">
        <v>1038</v>
      </c>
      <c r="G663" s="30"/>
      <c r="H663" s="23"/>
      <c r="I663" s="23">
        <f>SUM(I656:I660)</f>
        <v>0</v>
      </c>
      <c r="J663" s="30"/>
    </row>
    <row r="664" spans="1:10">
      <c r="A664" s="21"/>
      <c r="B664" s="24"/>
      <c r="C664" s="21"/>
      <c r="D664" s="22"/>
      <c r="E664" s="327"/>
      <c r="F664" s="167" t="s">
        <v>1392</v>
      </c>
      <c r="G664" s="195">
        <f>G662+G663</f>
        <v>1710000</v>
      </c>
      <c r="H664" s="195"/>
      <c r="I664" s="195">
        <f>I662+I663</f>
        <v>0</v>
      </c>
      <c r="J664" s="195">
        <f>SUM(G664:I664)</f>
        <v>1710000</v>
      </c>
    </row>
    <row r="665" spans="1:10" ht="9.6" customHeight="1">
      <c r="A665" s="21"/>
      <c r="B665" s="24"/>
      <c r="C665" s="21"/>
      <c r="D665" s="22"/>
      <c r="E665" s="327"/>
      <c r="F665" s="26"/>
      <c r="G665" s="30"/>
      <c r="H665" s="30"/>
      <c r="I665" s="30"/>
      <c r="J665" s="30"/>
    </row>
    <row r="666" spans="1:10">
      <c r="A666" s="21"/>
      <c r="B666" s="24"/>
      <c r="C666" s="21"/>
      <c r="D666" s="22"/>
      <c r="E666" s="327"/>
      <c r="F666" s="26" t="s">
        <v>1089</v>
      </c>
      <c r="G666" s="30"/>
      <c r="H666" s="30"/>
      <c r="I666" s="30"/>
      <c r="J666" s="30"/>
    </row>
    <row r="667" spans="1:10">
      <c r="A667" s="21"/>
      <c r="B667" s="24"/>
      <c r="C667" s="21"/>
      <c r="D667" s="22"/>
      <c r="E667" s="165" t="s">
        <v>1040</v>
      </c>
      <c r="F667" s="166" t="s">
        <v>1037</v>
      </c>
      <c r="G667" s="30">
        <f>G662</f>
        <v>1710000</v>
      </c>
      <c r="H667" s="30"/>
      <c r="I667" s="30"/>
      <c r="J667" s="30"/>
    </row>
    <row r="668" spans="1:10">
      <c r="A668" s="21"/>
      <c r="B668" s="24"/>
      <c r="C668" s="21"/>
      <c r="D668" s="22"/>
      <c r="E668" s="165">
        <v>13</v>
      </c>
      <c r="F668" s="166" t="s">
        <v>1038</v>
      </c>
      <c r="G668" s="30"/>
      <c r="H668" s="30"/>
      <c r="I668" s="30">
        <f>I663</f>
        <v>0</v>
      </c>
      <c r="J668" s="30"/>
    </row>
    <row r="669" spans="1:10">
      <c r="A669" s="21"/>
      <c r="B669" s="24"/>
      <c r="C669" s="21"/>
      <c r="D669" s="22"/>
      <c r="E669" s="327"/>
      <c r="F669" s="167" t="s">
        <v>1090</v>
      </c>
      <c r="G669" s="197">
        <f>G664</f>
        <v>1710000</v>
      </c>
      <c r="H669" s="197">
        <f>H664</f>
        <v>0</v>
      </c>
      <c r="I669" s="197">
        <f>I664</f>
        <v>0</v>
      </c>
      <c r="J669" s="197">
        <f>SUM(G669:I669)</f>
        <v>1710000</v>
      </c>
    </row>
    <row r="670" spans="1:10" ht="7.9" customHeight="1">
      <c r="A670" s="21"/>
      <c r="B670" s="24"/>
      <c r="C670" s="21"/>
      <c r="D670" s="22"/>
      <c r="E670" s="327"/>
      <c r="F670" s="26"/>
      <c r="G670" s="30"/>
      <c r="H670" s="30"/>
      <c r="I670" s="30"/>
      <c r="J670" s="23"/>
    </row>
    <row r="671" spans="1:10">
      <c r="A671" s="21"/>
      <c r="B671" s="24"/>
      <c r="C671" s="21"/>
      <c r="D671" s="22"/>
      <c r="E671" s="327"/>
      <c r="F671" s="26" t="s">
        <v>1091</v>
      </c>
      <c r="G671" s="30"/>
      <c r="H671" s="30"/>
      <c r="I671" s="30"/>
      <c r="J671" s="30"/>
    </row>
    <row r="672" spans="1:10">
      <c r="A672" s="21"/>
      <c r="B672" s="24"/>
      <c r="C672" s="21"/>
      <c r="D672" s="22"/>
      <c r="E672" s="165" t="s">
        <v>1040</v>
      </c>
      <c r="F672" s="166" t="s">
        <v>1037</v>
      </c>
      <c r="G672" s="30">
        <f>G667</f>
        <v>1710000</v>
      </c>
      <c r="H672" s="30"/>
      <c r="I672" s="30"/>
      <c r="J672" s="30"/>
    </row>
    <row r="673" spans="1:10">
      <c r="A673" s="21"/>
      <c r="B673" s="24"/>
      <c r="C673" s="21"/>
      <c r="D673" s="22"/>
      <c r="E673" s="165">
        <v>13</v>
      </c>
      <c r="F673" s="166" t="s">
        <v>1038</v>
      </c>
      <c r="G673" s="30"/>
      <c r="H673" s="30"/>
      <c r="I673" s="30">
        <f>I668</f>
        <v>0</v>
      </c>
      <c r="J673" s="30"/>
    </row>
    <row r="674" spans="1:10">
      <c r="A674" s="21"/>
      <c r="B674" s="24"/>
      <c r="C674" s="21"/>
      <c r="D674" s="22"/>
      <c r="E674" s="327"/>
      <c r="F674" s="167" t="s">
        <v>1092</v>
      </c>
      <c r="G674" s="197">
        <f>G669</f>
        <v>1710000</v>
      </c>
      <c r="H674" s="197">
        <f>H669</f>
        <v>0</v>
      </c>
      <c r="I674" s="197">
        <f>I669</f>
        <v>0</v>
      </c>
      <c r="J674" s="197">
        <f>SUM(G674:I674)</f>
        <v>1710000</v>
      </c>
    </row>
    <row r="675" spans="1:10">
      <c r="A675" s="21"/>
      <c r="B675" s="24"/>
      <c r="C675" s="21"/>
      <c r="D675" s="22"/>
      <c r="E675" s="327"/>
      <c r="F675" s="26"/>
      <c r="G675" s="30"/>
      <c r="H675" s="30"/>
      <c r="I675" s="30"/>
      <c r="J675" s="30"/>
    </row>
    <row r="676" spans="1:10">
      <c r="A676" s="21"/>
      <c r="B676" s="35"/>
      <c r="C676" s="21"/>
      <c r="D676" s="22"/>
      <c r="E676" s="327"/>
      <c r="F676" s="26" t="s">
        <v>789</v>
      </c>
      <c r="G676" s="30"/>
      <c r="H676" s="30"/>
      <c r="I676" s="30"/>
      <c r="J676" s="30"/>
    </row>
    <row r="677" spans="1:10">
      <c r="A677" s="21"/>
      <c r="B677" s="24"/>
      <c r="C677" s="31" t="s">
        <v>1094</v>
      </c>
      <c r="D677" s="22"/>
      <c r="E677" s="327"/>
      <c r="F677" s="26" t="s">
        <v>1095</v>
      </c>
      <c r="G677" s="30"/>
      <c r="H677" s="30"/>
      <c r="I677" s="30"/>
      <c r="J677" s="30"/>
    </row>
    <row r="678" spans="1:10">
      <c r="A678" s="21"/>
      <c r="B678" s="24"/>
      <c r="C678" s="31" t="s">
        <v>1096</v>
      </c>
      <c r="D678" s="22"/>
      <c r="E678" s="327"/>
      <c r="F678" s="26" t="s">
        <v>0</v>
      </c>
      <c r="G678" s="30"/>
      <c r="H678" s="30"/>
      <c r="I678" s="30"/>
      <c r="J678" s="30"/>
    </row>
    <row r="679" spans="1:10">
      <c r="A679" s="21"/>
      <c r="B679" s="24"/>
      <c r="C679" s="21"/>
      <c r="D679" s="33">
        <v>912</v>
      </c>
      <c r="E679" s="201"/>
      <c r="F679" s="33" t="s">
        <v>804</v>
      </c>
      <c r="G679" s="23"/>
      <c r="H679" s="23"/>
      <c r="I679" s="23"/>
      <c r="J679" s="23"/>
    </row>
    <row r="680" spans="1:10" ht="5.45" customHeight="1">
      <c r="A680" s="21"/>
      <c r="B680" s="24"/>
      <c r="C680" s="21"/>
      <c r="D680" s="22"/>
      <c r="E680" s="327"/>
      <c r="F680" s="22"/>
      <c r="G680" s="23"/>
      <c r="H680" s="23"/>
      <c r="I680" s="23"/>
      <c r="J680" s="23"/>
    </row>
    <row r="681" spans="1:10">
      <c r="A681" s="21"/>
      <c r="B681" s="24"/>
      <c r="C681" s="21"/>
      <c r="D681" s="22"/>
      <c r="E681" s="327"/>
      <c r="F681" s="200" t="s">
        <v>790</v>
      </c>
      <c r="G681" s="23"/>
      <c r="H681" s="23"/>
      <c r="I681" s="23"/>
      <c r="J681" s="23"/>
    </row>
    <row r="682" spans="1:10" ht="6.6" customHeight="1">
      <c r="A682" s="21"/>
      <c r="B682" s="24"/>
      <c r="C682" s="21"/>
      <c r="D682" s="22"/>
      <c r="E682" s="327"/>
      <c r="F682" s="22"/>
      <c r="G682" s="23"/>
      <c r="H682" s="23"/>
      <c r="I682" s="23"/>
      <c r="J682" s="23"/>
    </row>
    <row r="683" spans="1:10">
      <c r="A683" s="21"/>
      <c r="B683" s="24"/>
      <c r="C683" s="21"/>
      <c r="D683" s="22"/>
      <c r="E683" s="204">
        <v>463</v>
      </c>
      <c r="F683" s="200" t="s">
        <v>792</v>
      </c>
      <c r="G683" s="162">
        <f>SUM(G684:G696)</f>
        <v>20965000</v>
      </c>
      <c r="H683" s="23"/>
      <c r="I683" s="23"/>
      <c r="J683" s="162">
        <f>SUM(G683:I683)</f>
        <v>20965000</v>
      </c>
    </row>
    <row r="684" spans="1:10">
      <c r="A684" s="21"/>
      <c r="B684" s="24"/>
      <c r="C684" s="21"/>
      <c r="D684" s="22"/>
      <c r="E684" s="327"/>
      <c r="F684" s="357" t="s">
        <v>953</v>
      </c>
      <c r="G684" s="358">
        <v>2500000</v>
      </c>
      <c r="H684" s="358"/>
      <c r="I684" s="358"/>
      <c r="J684" s="358"/>
    </row>
    <row r="685" spans="1:10">
      <c r="A685" s="21"/>
      <c r="B685" s="24"/>
      <c r="C685" s="21"/>
      <c r="D685" s="22"/>
      <c r="E685" s="327"/>
      <c r="F685" s="357" t="s">
        <v>954</v>
      </c>
      <c r="G685" s="358">
        <v>400000</v>
      </c>
      <c r="H685" s="358"/>
      <c r="I685" s="358"/>
      <c r="J685" s="358"/>
    </row>
    <row r="686" spans="1:10">
      <c r="A686" s="21"/>
      <c r="B686" s="24"/>
      <c r="C686" s="21"/>
      <c r="D686" s="22"/>
      <c r="E686" s="327"/>
      <c r="F686" s="357" t="s">
        <v>775</v>
      </c>
      <c r="G686" s="358">
        <v>5070000</v>
      </c>
      <c r="H686" s="358"/>
      <c r="I686" s="358"/>
      <c r="J686" s="358"/>
    </row>
    <row r="687" spans="1:10">
      <c r="A687" s="21"/>
      <c r="B687" s="24"/>
      <c r="C687" s="21"/>
      <c r="D687" s="22"/>
      <c r="E687" s="327"/>
      <c r="F687" s="357" t="s">
        <v>955</v>
      </c>
      <c r="G687" s="358">
        <v>3320000</v>
      </c>
      <c r="H687" s="358"/>
      <c r="I687" s="358"/>
      <c r="J687" s="358"/>
    </row>
    <row r="688" spans="1:10">
      <c r="A688" s="21"/>
      <c r="B688" s="24"/>
      <c r="C688" s="21"/>
      <c r="D688" s="22"/>
      <c r="E688" s="327"/>
      <c r="F688" s="357" t="s">
        <v>770</v>
      </c>
      <c r="G688" s="358">
        <v>1015000</v>
      </c>
      <c r="H688" s="358"/>
      <c r="I688" s="358"/>
      <c r="J688" s="358"/>
    </row>
    <row r="689" spans="1:10">
      <c r="A689" s="21"/>
      <c r="B689" s="24"/>
      <c r="C689" s="21"/>
      <c r="D689" s="22"/>
      <c r="E689" s="327"/>
      <c r="F689" s="357" t="s">
        <v>771</v>
      </c>
      <c r="G689" s="358">
        <v>50000</v>
      </c>
      <c r="H689" s="358"/>
      <c r="I689" s="358"/>
      <c r="J689" s="358"/>
    </row>
    <row r="690" spans="1:10">
      <c r="A690" s="21"/>
      <c r="B690" s="24"/>
      <c r="C690" s="21"/>
      <c r="D690" s="22"/>
      <c r="E690" s="327"/>
      <c r="F690" s="357" t="s">
        <v>782</v>
      </c>
      <c r="G690" s="358">
        <v>1760000</v>
      </c>
      <c r="H690" s="358"/>
      <c r="I690" s="358"/>
      <c r="J690" s="358"/>
    </row>
    <row r="691" spans="1:10">
      <c r="A691" s="21"/>
      <c r="B691" s="24"/>
      <c r="C691" s="21"/>
      <c r="D691" s="22"/>
      <c r="E691" s="327"/>
      <c r="F691" s="357" t="s">
        <v>776</v>
      </c>
      <c r="G691" s="358">
        <v>670000</v>
      </c>
      <c r="H691" s="358"/>
      <c r="I691" s="358"/>
      <c r="J691" s="358"/>
    </row>
    <row r="692" spans="1:10">
      <c r="A692" s="21"/>
      <c r="B692" s="24"/>
      <c r="C692" s="21"/>
      <c r="D692" s="22"/>
      <c r="E692" s="327"/>
      <c r="F692" s="357" t="s">
        <v>1139</v>
      </c>
      <c r="G692" s="358">
        <v>10000</v>
      </c>
      <c r="H692" s="358"/>
      <c r="I692" s="358"/>
      <c r="J692" s="358"/>
    </row>
    <row r="693" spans="1:10">
      <c r="A693" s="21"/>
      <c r="B693" s="24"/>
      <c r="C693" s="21"/>
      <c r="D693" s="22"/>
      <c r="E693" s="327"/>
      <c r="F693" s="357" t="s">
        <v>956</v>
      </c>
      <c r="G693" s="358">
        <v>20000</v>
      </c>
      <c r="H693" s="358"/>
      <c r="I693" s="358"/>
      <c r="J693" s="358"/>
    </row>
    <row r="694" spans="1:10">
      <c r="A694" s="21"/>
      <c r="B694" s="24"/>
      <c r="C694" s="21"/>
      <c r="D694" s="22"/>
      <c r="E694" s="327"/>
      <c r="F694" s="357" t="s">
        <v>730</v>
      </c>
      <c r="G694" s="358">
        <v>50000</v>
      </c>
      <c r="H694" s="358"/>
      <c r="I694" s="358"/>
      <c r="J694" s="358"/>
    </row>
    <row r="695" spans="1:10">
      <c r="A695" s="21"/>
      <c r="B695" s="24"/>
      <c r="C695" s="21"/>
      <c r="D695" s="22"/>
      <c r="E695" s="327"/>
      <c r="F695" s="357" t="s">
        <v>784</v>
      </c>
      <c r="G695" s="358">
        <v>5000000</v>
      </c>
      <c r="H695" s="358"/>
      <c r="I695" s="358"/>
      <c r="J695" s="358"/>
    </row>
    <row r="696" spans="1:10" ht="15.75" customHeight="1">
      <c r="A696" s="21"/>
      <c r="B696" s="24"/>
      <c r="C696" s="21"/>
      <c r="D696" s="22"/>
      <c r="E696" s="327"/>
      <c r="F696" s="357" t="s">
        <v>1106</v>
      </c>
      <c r="G696" s="160">
        <v>1100000</v>
      </c>
      <c r="H696" s="23"/>
      <c r="I696" s="23"/>
      <c r="J696" s="32"/>
    </row>
    <row r="697" spans="1:10" ht="15.75" customHeight="1">
      <c r="A697" s="21"/>
      <c r="B697" s="24"/>
      <c r="C697" s="21"/>
      <c r="D697" s="22"/>
      <c r="E697" s="327"/>
      <c r="F697" s="357"/>
      <c r="H697" s="23"/>
      <c r="I697" s="23"/>
      <c r="J697" s="32"/>
    </row>
    <row r="698" spans="1:10" ht="15.75" customHeight="1">
      <c r="A698" s="21"/>
      <c r="B698" s="24"/>
      <c r="C698" s="21"/>
      <c r="D698" s="22"/>
      <c r="E698" s="327"/>
      <c r="F698" s="200" t="s">
        <v>791</v>
      </c>
      <c r="G698" s="23"/>
      <c r="H698" s="23"/>
      <c r="I698" s="23"/>
      <c r="J698" s="23"/>
    </row>
    <row r="699" spans="1:10" ht="15.75" customHeight="1">
      <c r="A699" s="21"/>
      <c r="B699" s="24"/>
      <c r="C699" s="21"/>
      <c r="D699" s="22"/>
      <c r="E699" s="204">
        <v>463</v>
      </c>
      <c r="F699" s="200" t="s">
        <v>792</v>
      </c>
      <c r="G699" s="162">
        <f>SUM(G700:G710)</f>
        <v>20150000</v>
      </c>
      <c r="H699" s="23"/>
      <c r="I699" s="23"/>
      <c r="J699" s="162">
        <f>SUM(G699:I699)</f>
        <v>20150000</v>
      </c>
    </row>
    <row r="700" spans="1:10" ht="15.75" customHeight="1">
      <c r="A700" s="21"/>
      <c r="B700" s="24"/>
      <c r="C700" s="21"/>
      <c r="D700" s="22"/>
      <c r="E700" s="327"/>
      <c r="F700" s="357" t="s">
        <v>953</v>
      </c>
      <c r="G700" s="358">
        <v>3500000</v>
      </c>
      <c r="H700" s="358"/>
      <c r="I700" s="358"/>
      <c r="J700" s="358"/>
    </row>
    <row r="701" spans="1:10" ht="15.75" customHeight="1">
      <c r="A701" s="21"/>
      <c r="B701" s="24"/>
      <c r="C701" s="21"/>
      <c r="D701" s="22"/>
      <c r="E701" s="327"/>
      <c r="F701" s="357" t="s">
        <v>954</v>
      </c>
      <c r="G701" s="358">
        <v>400000</v>
      </c>
      <c r="H701" s="358"/>
      <c r="I701" s="358"/>
      <c r="J701" s="358"/>
    </row>
    <row r="702" spans="1:10" ht="15.75" customHeight="1">
      <c r="A702" s="21"/>
      <c r="B702" s="24"/>
      <c r="C702" s="21"/>
      <c r="D702" s="22"/>
      <c r="E702" s="327"/>
      <c r="F702" s="357" t="s">
        <v>775</v>
      </c>
      <c r="G702" s="358">
        <v>5035000</v>
      </c>
      <c r="H702" s="358"/>
      <c r="I702" s="358"/>
      <c r="J702" s="358"/>
    </row>
    <row r="703" spans="1:10" ht="15.75" customHeight="1">
      <c r="A703" s="21"/>
      <c r="B703" s="24"/>
      <c r="C703" s="21"/>
      <c r="D703" s="22"/>
      <c r="E703" s="327"/>
      <c r="F703" s="357" t="s">
        <v>955</v>
      </c>
      <c r="G703" s="358">
        <v>3475000</v>
      </c>
      <c r="H703" s="358"/>
      <c r="I703" s="358"/>
      <c r="J703" s="358"/>
    </row>
    <row r="704" spans="1:10" ht="15.75" customHeight="1">
      <c r="A704" s="21"/>
      <c r="B704" s="24"/>
      <c r="C704" s="21"/>
      <c r="D704" s="22"/>
      <c r="E704" s="327"/>
      <c r="F704" s="357" t="s">
        <v>770</v>
      </c>
      <c r="G704" s="358">
        <v>250000</v>
      </c>
      <c r="H704" s="358"/>
      <c r="I704" s="358"/>
      <c r="J704" s="358"/>
    </row>
    <row r="705" spans="1:10" ht="15.75" customHeight="1">
      <c r="A705" s="21"/>
      <c r="B705" s="24"/>
      <c r="C705" s="21"/>
      <c r="D705" s="22"/>
      <c r="E705" s="327"/>
      <c r="F705" s="357" t="s">
        <v>771</v>
      </c>
      <c r="G705" s="358">
        <v>540000</v>
      </c>
      <c r="H705" s="358"/>
      <c r="I705" s="358"/>
      <c r="J705" s="358"/>
    </row>
    <row r="706" spans="1:10" ht="15.75" customHeight="1">
      <c r="A706" s="21"/>
      <c r="B706" s="24"/>
      <c r="C706" s="21"/>
      <c r="D706" s="22"/>
      <c r="E706" s="327"/>
      <c r="F706" s="357" t="s">
        <v>782</v>
      </c>
      <c r="G706" s="358">
        <v>2800000</v>
      </c>
      <c r="H706" s="358"/>
      <c r="I706" s="358"/>
      <c r="J706" s="358"/>
    </row>
    <row r="707" spans="1:10" ht="15.75" customHeight="1">
      <c r="A707" s="21"/>
      <c r="B707" s="24"/>
      <c r="C707" s="21"/>
      <c r="D707" s="22"/>
      <c r="E707" s="327"/>
      <c r="F707" s="357" t="s">
        <v>776</v>
      </c>
      <c r="G707" s="358">
        <v>640000</v>
      </c>
      <c r="H707" s="358"/>
      <c r="I707" s="358"/>
      <c r="J707" s="358"/>
    </row>
    <row r="708" spans="1:10" ht="15.75" customHeight="1">
      <c r="A708" s="21"/>
      <c r="B708" s="24"/>
      <c r="C708" s="21"/>
      <c r="D708" s="22"/>
      <c r="E708" s="327"/>
      <c r="F708" s="357" t="s">
        <v>788</v>
      </c>
      <c r="G708" s="358">
        <v>10000</v>
      </c>
      <c r="H708" s="358"/>
      <c r="I708" s="358"/>
      <c r="J708" s="358"/>
    </row>
    <row r="709" spans="1:10" ht="15.75" customHeight="1">
      <c r="A709" s="21"/>
      <c r="B709" s="24"/>
      <c r="C709" s="21"/>
      <c r="D709" s="22"/>
      <c r="E709" s="327"/>
      <c r="F709" s="357" t="s">
        <v>784</v>
      </c>
      <c r="G709" s="358">
        <v>3200000</v>
      </c>
      <c r="H709" s="358"/>
      <c r="I709" s="358"/>
      <c r="J709" s="358"/>
    </row>
    <row r="710" spans="1:10" ht="15.75" customHeight="1">
      <c r="A710" s="21"/>
      <c r="B710" s="24"/>
      <c r="C710" s="21"/>
      <c r="D710" s="22"/>
      <c r="E710" s="327"/>
      <c r="F710" s="357" t="s">
        <v>741</v>
      </c>
      <c r="G710" s="359">
        <v>300000</v>
      </c>
      <c r="H710" s="23"/>
      <c r="I710" s="23"/>
      <c r="J710" s="32"/>
    </row>
    <row r="711" spans="1:10" ht="15.75" customHeight="1">
      <c r="A711" s="21"/>
      <c r="B711" s="24"/>
      <c r="C711" s="21"/>
      <c r="D711" s="22"/>
      <c r="E711" s="327"/>
      <c r="F711" s="357"/>
      <c r="H711" s="23"/>
      <c r="I711" s="23"/>
      <c r="J711" s="32"/>
    </row>
    <row r="712" spans="1:10" ht="24.75" customHeight="1">
      <c r="A712" s="21"/>
      <c r="B712" s="24"/>
      <c r="C712" s="21"/>
      <c r="D712" s="22"/>
      <c r="E712" s="327"/>
      <c r="F712" s="360" t="s">
        <v>884</v>
      </c>
      <c r="G712" s="23"/>
      <c r="H712" s="23"/>
      <c r="I712" s="23"/>
      <c r="J712" s="23"/>
    </row>
    <row r="713" spans="1:10" ht="15.75" customHeight="1">
      <c r="A713" s="21"/>
      <c r="B713" s="24"/>
      <c r="C713" s="21"/>
      <c r="D713" s="22"/>
      <c r="E713" s="327">
        <v>463</v>
      </c>
      <c r="F713" s="200" t="s">
        <v>792</v>
      </c>
      <c r="G713" s="162">
        <f>G714</f>
        <v>700000</v>
      </c>
      <c r="H713" s="162"/>
      <c r="I713" s="162"/>
      <c r="J713" s="162">
        <f>SUM(G713:I713)</f>
        <v>700000</v>
      </c>
    </row>
    <row r="714" spans="1:10" ht="15.75" customHeight="1">
      <c r="A714" s="21"/>
      <c r="B714" s="24"/>
      <c r="C714" s="21"/>
      <c r="D714" s="22"/>
      <c r="E714" s="327"/>
      <c r="F714" s="357" t="s">
        <v>953</v>
      </c>
      <c r="G714" s="23">
        <v>700000</v>
      </c>
      <c r="H714" s="23"/>
      <c r="I714" s="23"/>
      <c r="J714" s="29">
        <f>SUM(G714:I714)</f>
        <v>700000</v>
      </c>
    </row>
    <row r="715" spans="1:10" ht="15.75" customHeight="1">
      <c r="A715" s="21"/>
      <c r="B715" s="24"/>
      <c r="C715" s="21"/>
      <c r="D715" s="22"/>
      <c r="E715" s="327"/>
      <c r="F715" s="26" t="s">
        <v>1</v>
      </c>
      <c r="G715" s="19"/>
      <c r="H715" s="19"/>
      <c r="I715" s="19"/>
      <c r="J715" s="19"/>
    </row>
    <row r="716" spans="1:10" ht="15.75" customHeight="1">
      <c r="A716" s="21"/>
      <c r="B716" s="24"/>
      <c r="C716" s="21"/>
      <c r="D716" s="22"/>
      <c r="E716" s="165" t="s">
        <v>1040</v>
      </c>
      <c r="F716" s="166" t="s">
        <v>1037</v>
      </c>
      <c r="G716" s="160">
        <f>G713+G699+G683</f>
        <v>41815000</v>
      </c>
      <c r="H716" s="19"/>
      <c r="I716" s="19"/>
      <c r="J716" s="160">
        <f>SUM(G716:I716)</f>
        <v>41815000</v>
      </c>
    </row>
    <row r="717" spans="1:10" ht="15.75" customHeight="1">
      <c r="A717" s="21"/>
      <c r="B717" s="24"/>
      <c r="C717" s="21"/>
      <c r="D717" s="22"/>
      <c r="E717" s="165">
        <v>13</v>
      </c>
      <c r="F717" s="166" t="s">
        <v>1038</v>
      </c>
      <c r="G717" s="19"/>
      <c r="I717" s="160">
        <f>SUM(I713+I699+I683)</f>
        <v>0</v>
      </c>
      <c r="J717" s="19">
        <f>SUM(G717:I717)</f>
        <v>0</v>
      </c>
    </row>
    <row r="718" spans="1:10" ht="15.75" customHeight="1">
      <c r="A718" s="21"/>
      <c r="B718" s="24"/>
      <c r="C718" s="21"/>
      <c r="D718" s="22"/>
      <c r="E718" s="327"/>
      <c r="F718" s="167" t="s">
        <v>2</v>
      </c>
      <c r="G718" s="361">
        <f>SUM(G716:G717)</f>
        <v>41815000</v>
      </c>
      <c r="H718" s="19">
        <f>SUM(H716:H717)</f>
        <v>0</v>
      </c>
      <c r="I718" s="19">
        <f>SUM(I716:I717)</f>
        <v>0</v>
      </c>
      <c r="J718" s="361">
        <f>SUM(G718:I718)</f>
        <v>41815000</v>
      </c>
    </row>
    <row r="719" spans="1:10" ht="15.75" customHeight="1">
      <c r="A719" s="21"/>
      <c r="B719" s="24"/>
      <c r="C719" s="21"/>
      <c r="D719" s="22"/>
      <c r="E719" s="327"/>
      <c r="F719" s="26"/>
      <c r="G719" s="19"/>
      <c r="H719" s="19"/>
      <c r="I719" s="19"/>
      <c r="J719" s="19"/>
    </row>
    <row r="720" spans="1:10" ht="15.75" customHeight="1">
      <c r="A720" s="21"/>
      <c r="B720" s="24"/>
      <c r="C720" s="21"/>
      <c r="D720" s="22"/>
      <c r="E720" s="327"/>
      <c r="F720" s="26" t="s">
        <v>3</v>
      </c>
      <c r="G720" s="19"/>
      <c r="H720" s="19"/>
      <c r="I720" s="19"/>
      <c r="J720" s="19"/>
    </row>
    <row r="721" spans="1:10" ht="15.75" customHeight="1">
      <c r="A721" s="21"/>
      <c r="B721" s="24"/>
      <c r="C721" s="21"/>
      <c r="D721" s="22"/>
      <c r="E721" s="165" t="s">
        <v>1040</v>
      </c>
      <c r="F721" s="166" t="s">
        <v>1037</v>
      </c>
      <c r="G721" s="160">
        <f>G713+G699+G683</f>
        <v>41815000</v>
      </c>
      <c r="H721" s="19"/>
      <c r="I721" s="19"/>
      <c r="J721" s="160">
        <f>SUM(G721:I721)</f>
        <v>41815000</v>
      </c>
    </row>
    <row r="722" spans="1:10" ht="15.75" customHeight="1">
      <c r="A722" s="21"/>
      <c r="B722" s="24"/>
      <c r="C722" s="21"/>
      <c r="D722" s="22"/>
      <c r="E722" s="165">
        <v>13</v>
      </c>
      <c r="F722" s="166" t="s">
        <v>1038</v>
      </c>
      <c r="G722" s="19"/>
      <c r="H722" s="19"/>
      <c r="I722" s="160">
        <f>I713+I699+I683</f>
        <v>0</v>
      </c>
      <c r="J722" s="19">
        <f>SUM(G722:I722)</f>
        <v>0</v>
      </c>
    </row>
    <row r="723" spans="1:10" ht="15.75" customHeight="1">
      <c r="A723" s="21"/>
      <c r="B723" s="24"/>
      <c r="C723" s="21"/>
      <c r="D723" s="22"/>
      <c r="E723" s="327"/>
      <c r="F723" s="167" t="s">
        <v>4</v>
      </c>
      <c r="G723" s="361">
        <f>G713+G699+G683</f>
        <v>41815000</v>
      </c>
      <c r="H723" s="19"/>
      <c r="I723" s="160">
        <f>SUM(I722)</f>
        <v>0</v>
      </c>
      <c r="J723" s="361">
        <f>SUM(J721:J722)</f>
        <v>41815000</v>
      </c>
    </row>
    <row r="724" spans="1:10">
      <c r="A724" s="21"/>
      <c r="B724" s="24"/>
      <c r="C724" s="21"/>
      <c r="D724" s="22"/>
      <c r="E724" s="327"/>
      <c r="F724" s="200"/>
      <c r="G724" s="23"/>
      <c r="H724" s="23"/>
      <c r="I724" s="23"/>
      <c r="J724" s="23"/>
    </row>
    <row r="725" spans="1:10" ht="28.5" hidden="1" customHeight="1">
      <c r="A725" s="21"/>
      <c r="B725" s="24"/>
      <c r="C725" s="31" t="s">
        <v>414</v>
      </c>
      <c r="D725" s="22"/>
      <c r="E725" s="327"/>
      <c r="F725" s="205" t="s">
        <v>1281</v>
      </c>
      <c r="G725" s="23"/>
      <c r="H725" s="23"/>
      <c r="I725" s="23"/>
      <c r="J725" s="23"/>
    </row>
    <row r="726" spans="1:10" hidden="1">
      <c r="A726" s="21"/>
      <c r="B726" s="24"/>
      <c r="C726" s="21"/>
      <c r="D726" s="22">
        <v>912</v>
      </c>
      <c r="E726" s="327"/>
      <c r="F726" s="33" t="s">
        <v>804</v>
      </c>
      <c r="G726" s="23"/>
      <c r="H726" s="23"/>
      <c r="I726" s="23"/>
      <c r="J726" s="23"/>
    </row>
    <row r="727" spans="1:10" hidden="1">
      <c r="A727" s="21"/>
      <c r="B727" s="24"/>
      <c r="C727" s="21"/>
      <c r="D727" s="22"/>
      <c r="E727" s="327">
        <v>463</v>
      </c>
      <c r="F727" s="28" t="s">
        <v>792</v>
      </c>
      <c r="G727" s="23"/>
      <c r="H727" s="23">
        <v>0</v>
      </c>
      <c r="I727" s="23">
        <v>0</v>
      </c>
      <c r="J727" s="23">
        <f>SUM(G727:I727)</f>
        <v>0</v>
      </c>
    </row>
    <row r="728" spans="1:10" hidden="1">
      <c r="A728" s="21"/>
      <c r="B728" s="24"/>
      <c r="C728" s="21"/>
      <c r="D728" s="22"/>
      <c r="E728" s="327"/>
      <c r="F728" s="362" t="s">
        <v>739</v>
      </c>
      <c r="G728" s="23"/>
      <c r="H728" s="23"/>
      <c r="I728" s="23"/>
      <c r="J728" s="23"/>
    </row>
    <row r="729" spans="1:10" hidden="1">
      <c r="A729" s="21"/>
      <c r="B729" s="24"/>
      <c r="C729" s="21"/>
      <c r="D729" s="22"/>
      <c r="E729" s="165" t="s">
        <v>1040</v>
      </c>
      <c r="F729" s="28" t="s">
        <v>1037</v>
      </c>
      <c r="G729" s="23">
        <f>G727</f>
        <v>0</v>
      </c>
      <c r="H729" s="23">
        <v>0</v>
      </c>
      <c r="I729" s="23">
        <v>0</v>
      </c>
      <c r="J729" s="23">
        <f>SUM(G729:I729)</f>
        <v>0</v>
      </c>
    </row>
    <row r="730" spans="1:10" hidden="1">
      <c r="A730" s="21"/>
      <c r="B730" s="24"/>
      <c r="C730" s="21"/>
      <c r="D730" s="22"/>
      <c r="E730" s="165">
        <v>13</v>
      </c>
      <c r="F730" s="166" t="s">
        <v>1038</v>
      </c>
      <c r="G730" s="23"/>
      <c r="H730" s="23"/>
      <c r="I730" s="23">
        <v>0</v>
      </c>
      <c r="J730" s="23">
        <f>SUM(I730)</f>
        <v>0</v>
      </c>
    </row>
    <row r="731" spans="1:10" hidden="1">
      <c r="A731" s="21"/>
      <c r="B731" s="24"/>
      <c r="C731" s="21"/>
      <c r="D731" s="22"/>
      <c r="E731" s="327"/>
      <c r="F731" s="167" t="s">
        <v>2</v>
      </c>
      <c r="G731" s="23">
        <f>SUM(G729:G730)</f>
        <v>0</v>
      </c>
      <c r="H731" s="23">
        <f>SUM(H729:H730)</f>
        <v>0</v>
      </c>
      <c r="I731" s="23">
        <f>SUM(I729:I730)</f>
        <v>0</v>
      </c>
      <c r="J731" s="23">
        <f>SUM(J729:J730)</f>
        <v>0</v>
      </c>
    </row>
    <row r="732" spans="1:10" hidden="1">
      <c r="A732" s="21"/>
      <c r="B732" s="24"/>
      <c r="C732" s="21"/>
      <c r="D732" s="22"/>
      <c r="E732" s="327"/>
      <c r="F732" s="362" t="s">
        <v>740</v>
      </c>
      <c r="G732" s="23"/>
      <c r="H732" s="23"/>
      <c r="I732" s="23"/>
      <c r="J732" s="23"/>
    </row>
    <row r="733" spans="1:10" hidden="1">
      <c r="A733" s="21"/>
      <c r="B733" s="24"/>
      <c r="C733" s="21"/>
      <c r="D733" s="22"/>
      <c r="E733" s="165" t="s">
        <v>1040</v>
      </c>
      <c r="F733" s="28" t="s">
        <v>1037</v>
      </c>
      <c r="G733" s="23">
        <f>G729</f>
        <v>0</v>
      </c>
      <c r="H733" s="23">
        <v>0</v>
      </c>
      <c r="I733" s="23">
        <v>0</v>
      </c>
      <c r="J733" s="23">
        <f>SUM(G733:I733)</f>
        <v>0</v>
      </c>
    </row>
    <row r="734" spans="1:10" hidden="1">
      <c r="A734" s="21"/>
      <c r="B734" s="24"/>
      <c r="C734" s="21"/>
      <c r="D734" s="22"/>
      <c r="E734" s="165">
        <v>13</v>
      </c>
      <c r="F734" s="166" t="s">
        <v>1038</v>
      </c>
      <c r="G734" s="23"/>
      <c r="H734" s="23"/>
      <c r="I734" s="23">
        <v>0</v>
      </c>
      <c r="J734" s="23">
        <f>SUM(I734)</f>
        <v>0</v>
      </c>
    </row>
    <row r="735" spans="1:10" hidden="1">
      <c r="A735" s="21"/>
      <c r="B735" s="24"/>
      <c r="C735" s="21"/>
      <c r="D735" s="22"/>
      <c r="E735" s="165"/>
      <c r="F735" s="167" t="s">
        <v>743</v>
      </c>
      <c r="G735" s="162">
        <f>SUM(G733:G734)</f>
        <v>0</v>
      </c>
      <c r="H735" s="23">
        <f>SUM(H733:H734)</f>
        <v>0</v>
      </c>
      <c r="I735" s="23">
        <f>SUM(I733:I734)</f>
        <v>0</v>
      </c>
      <c r="J735" s="162">
        <f>SUM(J733:J734)</f>
        <v>0</v>
      </c>
    </row>
    <row r="736" spans="1:10" hidden="1">
      <c r="A736" s="21"/>
      <c r="B736" s="24"/>
      <c r="C736" s="21"/>
      <c r="D736" s="22"/>
      <c r="E736" s="165"/>
      <c r="F736" s="26"/>
      <c r="G736" s="23"/>
      <c r="H736" s="23"/>
      <c r="I736" s="23"/>
      <c r="J736" s="23"/>
    </row>
    <row r="737" spans="1:10" hidden="1">
      <c r="A737" s="21"/>
      <c r="B737" s="24"/>
      <c r="C737" s="31" t="s">
        <v>414</v>
      </c>
      <c r="D737" s="22"/>
      <c r="E737" s="327"/>
      <c r="F737" s="363" t="s">
        <v>742</v>
      </c>
      <c r="G737" s="23"/>
      <c r="H737" s="23"/>
      <c r="I737" s="23"/>
      <c r="J737" s="23"/>
    </row>
    <row r="738" spans="1:10" hidden="1">
      <c r="A738" s="21"/>
      <c r="B738" s="24"/>
      <c r="C738" s="21"/>
      <c r="D738" s="22">
        <v>912</v>
      </c>
      <c r="E738" s="327"/>
      <c r="F738" s="33" t="s">
        <v>804</v>
      </c>
      <c r="G738" s="23"/>
      <c r="H738" s="23"/>
      <c r="I738" s="23"/>
      <c r="J738" s="23"/>
    </row>
    <row r="739" spans="1:10" hidden="1">
      <c r="A739" s="21"/>
      <c r="B739" s="24"/>
      <c r="C739" s="21"/>
      <c r="D739" s="22"/>
      <c r="E739" s="327">
        <v>463</v>
      </c>
      <c r="F739" s="28" t="s">
        <v>792</v>
      </c>
      <c r="G739" s="23"/>
      <c r="H739" s="23">
        <v>0</v>
      </c>
      <c r="I739" s="23">
        <v>0</v>
      </c>
      <c r="J739" s="23">
        <f>SUM(G739:I739)</f>
        <v>0</v>
      </c>
    </row>
    <row r="740" spans="1:10" hidden="1">
      <c r="A740" s="21"/>
      <c r="B740" s="24"/>
      <c r="C740" s="21"/>
      <c r="D740" s="22"/>
      <c r="E740" s="327"/>
      <c r="F740" s="362" t="s">
        <v>739</v>
      </c>
      <c r="G740" s="23"/>
      <c r="H740" s="23"/>
      <c r="I740" s="23"/>
      <c r="J740" s="23"/>
    </row>
    <row r="741" spans="1:10" hidden="1">
      <c r="A741" s="21"/>
      <c r="B741" s="24"/>
      <c r="C741" s="21"/>
      <c r="D741" s="22"/>
      <c r="E741" s="165" t="s">
        <v>1040</v>
      </c>
      <c r="F741" s="28" t="s">
        <v>1037</v>
      </c>
      <c r="G741" s="23"/>
      <c r="H741" s="23">
        <v>0</v>
      </c>
      <c r="I741" s="23">
        <v>0</v>
      </c>
      <c r="J741" s="23">
        <f>SUM(G741:I741)</f>
        <v>0</v>
      </c>
    </row>
    <row r="742" spans="1:10" hidden="1">
      <c r="A742" s="21"/>
      <c r="B742" s="24"/>
      <c r="C742" s="21"/>
      <c r="D742" s="22"/>
      <c r="E742" s="165">
        <v>13</v>
      </c>
      <c r="F742" s="166" t="s">
        <v>1038</v>
      </c>
      <c r="G742" s="23"/>
      <c r="H742" s="23"/>
      <c r="I742" s="23">
        <v>0</v>
      </c>
      <c r="J742" s="23">
        <f>SUM(I742)</f>
        <v>0</v>
      </c>
    </row>
    <row r="743" spans="1:10" hidden="1">
      <c r="A743" s="21"/>
      <c r="B743" s="24"/>
      <c r="C743" s="21"/>
      <c r="D743" s="22"/>
      <c r="E743" s="327"/>
      <c r="F743" s="364" t="s">
        <v>2</v>
      </c>
      <c r="G743" s="162">
        <f>SUM(G741:G742)</f>
        <v>0</v>
      </c>
      <c r="H743" s="23">
        <f>SUM(H741:H742)</f>
        <v>0</v>
      </c>
      <c r="I743" s="23">
        <f>SUM(I741:I742)</f>
        <v>0</v>
      </c>
      <c r="J743" s="162">
        <f>SUM(J741:J742)</f>
        <v>0</v>
      </c>
    </row>
    <row r="744" spans="1:10" hidden="1">
      <c r="A744" s="21"/>
      <c r="B744" s="24"/>
      <c r="C744" s="21"/>
      <c r="D744" s="22"/>
      <c r="E744" s="327"/>
      <c r="F744" s="364" t="s">
        <v>745</v>
      </c>
      <c r="G744" s="23"/>
      <c r="H744" s="23"/>
      <c r="I744" s="23"/>
      <c r="J744" s="23"/>
    </row>
    <row r="745" spans="1:10" hidden="1">
      <c r="A745" s="21"/>
      <c r="B745" s="24"/>
      <c r="C745" s="21"/>
      <c r="D745" s="22"/>
      <c r="E745" s="165" t="s">
        <v>1040</v>
      </c>
      <c r="F745" s="28" t="s">
        <v>1037</v>
      </c>
      <c r="G745" s="23"/>
      <c r="H745" s="23">
        <v>0</v>
      </c>
      <c r="I745" s="23">
        <v>0</v>
      </c>
      <c r="J745" s="23">
        <f>SUM(G745:I745)</f>
        <v>0</v>
      </c>
    </row>
    <row r="746" spans="1:10" hidden="1">
      <c r="A746" s="21"/>
      <c r="B746" s="24"/>
      <c r="C746" s="21"/>
      <c r="D746" s="22"/>
      <c r="E746" s="165">
        <v>13</v>
      </c>
      <c r="F746" s="166" t="s">
        <v>1038</v>
      </c>
      <c r="G746" s="23"/>
      <c r="H746" s="23"/>
      <c r="I746" s="23">
        <v>0</v>
      </c>
      <c r="J746" s="23">
        <f>SUM(I746)</f>
        <v>0</v>
      </c>
    </row>
    <row r="747" spans="1:10" hidden="1">
      <c r="A747" s="21"/>
      <c r="B747" s="24"/>
      <c r="C747" s="21"/>
      <c r="D747" s="22"/>
      <c r="E747" s="165"/>
      <c r="F747" s="167" t="s">
        <v>744</v>
      </c>
      <c r="G747" s="162">
        <f>SUM(G745:G746)</f>
        <v>0</v>
      </c>
      <c r="H747" s="23">
        <f>SUM(H745:H746)</f>
        <v>0</v>
      </c>
      <c r="I747" s="23">
        <f>SUM(I745:I746)</f>
        <v>0</v>
      </c>
      <c r="J747" s="162">
        <f>SUM(J745:J746)</f>
        <v>0</v>
      </c>
    </row>
    <row r="748" spans="1:10" ht="15" hidden="1" customHeight="1">
      <c r="A748" s="21"/>
      <c r="B748" s="24"/>
      <c r="C748" s="21"/>
      <c r="D748" s="22"/>
      <c r="E748" s="165"/>
      <c r="F748" s="26"/>
      <c r="G748" s="23"/>
      <c r="H748" s="23"/>
      <c r="I748" s="23"/>
      <c r="J748" s="23"/>
    </row>
    <row r="749" spans="1:10" ht="15" hidden="1" customHeight="1">
      <c r="A749" s="21"/>
      <c r="B749" s="24"/>
      <c r="C749" s="31" t="s">
        <v>415</v>
      </c>
      <c r="D749" s="22"/>
      <c r="E749" s="327"/>
      <c r="F749" s="363"/>
      <c r="G749" s="29" t="s">
        <v>724</v>
      </c>
      <c r="H749" s="23"/>
      <c r="I749" s="23"/>
      <c r="J749" s="32"/>
    </row>
    <row r="750" spans="1:10" ht="15" hidden="1" customHeight="1">
      <c r="A750" s="21"/>
      <c r="B750" s="24"/>
      <c r="C750" s="21"/>
      <c r="D750" s="22">
        <v>912</v>
      </c>
      <c r="E750" s="327"/>
      <c r="F750" s="33" t="s">
        <v>804</v>
      </c>
      <c r="G750" s="23"/>
      <c r="H750" s="23"/>
      <c r="I750" s="23"/>
      <c r="J750" s="32"/>
    </row>
    <row r="751" spans="1:10" ht="15" hidden="1" customHeight="1">
      <c r="A751" s="21"/>
      <c r="B751" s="24"/>
      <c r="C751" s="21"/>
      <c r="D751" s="22"/>
      <c r="E751" s="327">
        <v>463</v>
      </c>
      <c r="F751" s="28" t="s">
        <v>792</v>
      </c>
      <c r="G751" s="162">
        <v>0</v>
      </c>
      <c r="H751" s="23"/>
      <c r="I751" s="23"/>
      <c r="J751" s="32">
        <f>SUM(G751:I751)</f>
        <v>0</v>
      </c>
    </row>
    <row r="752" spans="1:10" ht="15" hidden="1" customHeight="1">
      <c r="A752" s="21"/>
      <c r="B752" s="24"/>
      <c r="C752" s="21"/>
      <c r="D752" s="22"/>
      <c r="E752" s="327"/>
      <c r="F752" s="362" t="s">
        <v>739</v>
      </c>
      <c r="G752" s="23"/>
      <c r="H752" s="23"/>
      <c r="I752" s="23"/>
      <c r="J752" s="32"/>
    </row>
    <row r="753" spans="1:10" ht="15" hidden="1" customHeight="1">
      <c r="A753" s="21"/>
      <c r="B753" s="24"/>
      <c r="C753" s="21"/>
      <c r="D753" s="22"/>
      <c r="E753" s="165" t="s">
        <v>1040</v>
      </c>
      <c r="F753" s="28" t="s">
        <v>1037</v>
      </c>
      <c r="G753" s="23">
        <f>G751</f>
        <v>0</v>
      </c>
      <c r="H753" s="23"/>
      <c r="I753" s="23"/>
      <c r="J753" s="29">
        <f>SUM(G753:I753)</f>
        <v>0</v>
      </c>
    </row>
    <row r="754" spans="1:10" ht="15" hidden="1" customHeight="1">
      <c r="A754" s="21"/>
      <c r="B754" s="24"/>
      <c r="C754" s="21"/>
      <c r="D754" s="22"/>
      <c r="E754" s="165">
        <v>13</v>
      </c>
      <c r="F754" s="166" t="s">
        <v>1038</v>
      </c>
      <c r="G754" s="23"/>
      <c r="H754" s="23"/>
      <c r="I754" s="23">
        <f>I752</f>
        <v>0</v>
      </c>
      <c r="J754" s="32">
        <f>SUM(G754:I754)</f>
        <v>0</v>
      </c>
    </row>
    <row r="755" spans="1:10" ht="15" hidden="1" customHeight="1">
      <c r="A755" s="21"/>
      <c r="B755" s="24"/>
      <c r="C755" s="21"/>
      <c r="D755" s="22"/>
      <c r="E755" s="327"/>
      <c r="F755" s="364" t="s">
        <v>2</v>
      </c>
      <c r="G755" s="162">
        <f>SUM(G753:G754)</f>
        <v>0</v>
      </c>
      <c r="H755" s="23"/>
      <c r="I755" s="162">
        <f>SUM(I753:I754)</f>
        <v>0</v>
      </c>
      <c r="J755" s="32">
        <f>SUM(G755:I755)</f>
        <v>0</v>
      </c>
    </row>
    <row r="756" spans="1:10" ht="15" hidden="1" customHeight="1">
      <c r="A756" s="21"/>
      <c r="B756" s="24"/>
      <c r="C756" s="21"/>
      <c r="D756" s="22"/>
      <c r="E756" s="327"/>
      <c r="F756" s="364" t="s">
        <v>746</v>
      </c>
      <c r="G756" s="23"/>
      <c r="H756" s="23"/>
      <c r="I756" s="23"/>
      <c r="J756" s="32"/>
    </row>
    <row r="757" spans="1:10" ht="15" hidden="1" customHeight="1">
      <c r="A757" s="21"/>
      <c r="B757" s="24"/>
      <c r="C757" s="21"/>
      <c r="D757" s="22"/>
      <c r="E757" s="165" t="s">
        <v>1040</v>
      </c>
      <c r="F757" s="28" t="s">
        <v>1037</v>
      </c>
      <c r="G757" s="23">
        <f>G753</f>
        <v>0</v>
      </c>
      <c r="H757" s="23"/>
      <c r="I757" s="23"/>
      <c r="J757" s="29">
        <f>SUM(G757:I757)</f>
        <v>0</v>
      </c>
    </row>
    <row r="758" spans="1:10" ht="15" hidden="1" customHeight="1">
      <c r="A758" s="21"/>
      <c r="B758" s="24"/>
      <c r="C758" s="21"/>
      <c r="D758" s="22"/>
      <c r="E758" s="165">
        <v>13</v>
      </c>
      <c r="F758" s="166" t="s">
        <v>1038</v>
      </c>
      <c r="G758" s="23"/>
      <c r="H758" s="23"/>
      <c r="I758" s="23">
        <f>I754</f>
        <v>0</v>
      </c>
      <c r="J758" s="32">
        <f>SUM(G758:I758)</f>
        <v>0</v>
      </c>
    </row>
    <row r="759" spans="1:10" ht="15" hidden="1" customHeight="1">
      <c r="A759" s="21"/>
      <c r="B759" s="24"/>
      <c r="C759" s="21"/>
      <c r="D759" s="22"/>
      <c r="E759" s="165"/>
      <c r="F759" s="167" t="s">
        <v>747</v>
      </c>
      <c r="G759" s="162">
        <f>SUM(G757:G758)</f>
        <v>0</v>
      </c>
      <c r="H759" s="23"/>
      <c r="I759" s="23">
        <f>SUM(I757:I758)</f>
        <v>0</v>
      </c>
      <c r="J759" s="32">
        <f>SUM(J757:J758)</f>
        <v>0</v>
      </c>
    </row>
    <row r="760" spans="1:10" ht="15" customHeight="1">
      <c r="A760" s="21"/>
      <c r="B760" s="24"/>
      <c r="C760" s="21"/>
      <c r="D760" s="22"/>
      <c r="E760" s="165"/>
      <c r="F760" s="26"/>
      <c r="G760" s="23"/>
      <c r="H760" s="23"/>
      <c r="I760" s="23"/>
      <c r="J760" s="32"/>
    </row>
    <row r="761" spans="1:10" ht="12.6" customHeight="1">
      <c r="A761" s="21"/>
      <c r="B761" s="24"/>
      <c r="C761" s="21"/>
      <c r="D761" s="22"/>
      <c r="E761" s="327"/>
      <c r="F761" s="26" t="s">
        <v>5</v>
      </c>
      <c r="G761" s="30"/>
      <c r="H761" s="30"/>
      <c r="I761" s="30"/>
      <c r="J761" s="30"/>
    </row>
    <row r="762" spans="1:10" ht="12.6" customHeight="1">
      <c r="A762" s="21"/>
      <c r="B762" s="24"/>
      <c r="C762" s="21"/>
      <c r="D762" s="22"/>
      <c r="E762" s="165" t="s">
        <v>1040</v>
      </c>
      <c r="F762" s="166" t="s">
        <v>1037</v>
      </c>
      <c r="G762" s="30">
        <f>G759+G747+G735+G723</f>
        <v>41815000</v>
      </c>
      <c r="H762" s="30"/>
      <c r="I762" s="30"/>
      <c r="J762" s="30">
        <f>SUM(G762:I762)</f>
        <v>41815000</v>
      </c>
    </row>
    <row r="763" spans="1:10" ht="12.6" customHeight="1">
      <c r="A763" s="21"/>
      <c r="B763" s="24"/>
      <c r="C763" s="21"/>
      <c r="D763" s="22"/>
      <c r="E763" s="165">
        <v>13</v>
      </c>
      <c r="F763" s="166" t="s">
        <v>1038</v>
      </c>
      <c r="G763" s="30"/>
      <c r="H763" s="30"/>
      <c r="I763" s="30">
        <f>I759+I747+I735+I723</f>
        <v>0</v>
      </c>
      <c r="J763" s="30"/>
    </row>
    <row r="764" spans="1:10" ht="12.6" customHeight="1">
      <c r="A764" s="21"/>
      <c r="B764" s="24"/>
      <c r="C764" s="21"/>
      <c r="D764" s="22"/>
      <c r="E764" s="327"/>
      <c r="F764" s="167" t="s">
        <v>6</v>
      </c>
      <c r="G764" s="197">
        <f>SUM(G762:G763)</f>
        <v>41815000</v>
      </c>
      <c r="H764" s="197"/>
      <c r="I764" s="197">
        <f>SUM(I763)</f>
        <v>0</v>
      </c>
      <c r="J764" s="197">
        <f>SUM(J762:J763)</f>
        <v>41815000</v>
      </c>
    </row>
    <row r="765" spans="1:10" ht="12.6" customHeight="1">
      <c r="A765" s="21"/>
      <c r="B765" s="24"/>
      <c r="C765" s="21"/>
      <c r="D765" s="22"/>
      <c r="E765" s="327"/>
      <c r="F765" s="26"/>
      <c r="G765" s="30"/>
      <c r="H765" s="30"/>
      <c r="I765" s="30"/>
      <c r="J765" s="30"/>
    </row>
    <row r="766" spans="1:10" ht="12.6" customHeight="1">
      <c r="A766" s="21"/>
      <c r="B766" s="35"/>
      <c r="C766" s="21"/>
      <c r="D766" s="22"/>
      <c r="E766" s="327"/>
      <c r="F766" s="26" t="s">
        <v>7</v>
      </c>
      <c r="G766" s="30"/>
      <c r="H766" s="30"/>
      <c r="I766" s="30"/>
      <c r="J766" s="30"/>
    </row>
    <row r="767" spans="1:10" ht="12.6" customHeight="1">
      <c r="A767" s="21"/>
      <c r="B767" s="24"/>
      <c r="C767" s="31" t="s">
        <v>1074</v>
      </c>
      <c r="D767" s="22"/>
      <c r="E767" s="327"/>
      <c r="F767" s="26" t="s">
        <v>1075</v>
      </c>
      <c r="G767" s="30"/>
      <c r="H767" s="30"/>
      <c r="I767" s="30"/>
      <c r="J767" s="30"/>
    </row>
    <row r="768" spans="1:10" ht="12.6" customHeight="1">
      <c r="A768" s="21"/>
      <c r="B768" s="24"/>
      <c r="C768" s="31" t="s">
        <v>1077</v>
      </c>
      <c r="D768" s="200"/>
      <c r="E768" s="204"/>
      <c r="F768" s="200" t="s">
        <v>1451</v>
      </c>
      <c r="G768" s="32"/>
      <c r="H768" s="23"/>
      <c r="I768" s="32"/>
      <c r="J768" s="32"/>
    </row>
    <row r="769" spans="1:10" ht="26.45" customHeight="1">
      <c r="A769" s="21"/>
      <c r="B769" s="24"/>
      <c r="C769" s="21"/>
      <c r="D769" s="365" t="s">
        <v>836</v>
      </c>
      <c r="E769" s="201"/>
      <c r="F769" s="353" t="s">
        <v>8</v>
      </c>
      <c r="G769" s="32"/>
      <c r="H769" s="23"/>
      <c r="I769" s="32"/>
      <c r="J769" s="32"/>
    </row>
    <row r="770" spans="1:10" ht="12.6" customHeight="1">
      <c r="A770" s="21"/>
      <c r="B770" s="24"/>
      <c r="C770" s="21"/>
      <c r="D770" s="22"/>
      <c r="E770" s="327">
        <v>463</v>
      </c>
      <c r="F770" s="338" t="s">
        <v>792</v>
      </c>
      <c r="G770" s="203">
        <v>1840000</v>
      </c>
      <c r="H770" s="192"/>
      <c r="I770" s="342"/>
      <c r="J770" s="203">
        <f>SUM(G770+H770+I770)</f>
        <v>1840000</v>
      </c>
    </row>
    <row r="771" spans="1:10" ht="12.6" customHeight="1">
      <c r="A771" s="21"/>
      <c r="B771" s="24"/>
      <c r="C771" s="21"/>
      <c r="D771" s="22"/>
      <c r="E771" s="327"/>
      <c r="F771" s="26" t="s">
        <v>9</v>
      </c>
      <c r="G771" s="23"/>
      <c r="H771" s="23"/>
      <c r="I771" s="23"/>
      <c r="J771" s="23"/>
    </row>
    <row r="772" spans="1:10" ht="12.6" customHeight="1">
      <c r="A772" s="21"/>
      <c r="B772" s="24"/>
      <c r="C772" s="21"/>
      <c r="D772" s="22"/>
      <c r="E772" s="165" t="s">
        <v>1040</v>
      </c>
      <c r="F772" s="166" t="s">
        <v>1037</v>
      </c>
      <c r="G772" s="30">
        <f>SUM(G769:G770)</f>
        <v>1840000</v>
      </c>
      <c r="H772" s="23"/>
      <c r="I772" s="23"/>
      <c r="J772" s="30">
        <f>SUM(G772:I772)</f>
        <v>1840000</v>
      </c>
    </row>
    <row r="773" spans="1:10" ht="12.6" customHeight="1">
      <c r="A773" s="21"/>
      <c r="B773" s="24"/>
      <c r="C773" s="21"/>
      <c r="D773" s="22"/>
      <c r="E773" s="165">
        <v>13</v>
      </c>
      <c r="F773" s="166" t="s">
        <v>1038</v>
      </c>
      <c r="G773" s="30"/>
      <c r="H773" s="23"/>
      <c r="I773" s="23">
        <f>SUM(I769:I770)</f>
        <v>0</v>
      </c>
      <c r="J773" s="30"/>
    </row>
    <row r="774" spans="1:10" ht="12.6" customHeight="1">
      <c r="A774" s="21"/>
      <c r="B774" s="24"/>
      <c r="C774" s="21"/>
      <c r="D774" s="22"/>
      <c r="E774" s="327"/>
      <c r="F774" s="167" t="s">
        <v>10</v>
      </c>
      <c r="G774" s="195">
        <f>G772+G773</f>
        <v>1840000</v>
      </c>
      <c r="H774" s="195"/>
      <c r="I774" s="195">
        <f>I772+I773</f>
        <v>0</v>
      </c>
      <c r="J774" s="195">
        <f>SUM(G774:I774)</f>
        <v>1840000</v>
      </c>
    </row>
    <row r="775" spans="1:10" ht="12.6" customHeight="1">
      <c r="A775" s="21"/>
      <c r="B775" s="24"/>
      <c r="C775" s="21"/>
      <c r="D775" s="22"/>
      <c r="E775" s="327"/>
      <c r="F775" s="26"/>
      <c r="G775" s="30"/>
      <c r="H775" s="30"/>
      <c r="I775" s="30"/>
      <c r="J775" s="30"/>
    </row>
    <row r="776" spans="1:10" ht="12.6" customHeight="1">
      <c r="A776" s="21"/>
      <c r="B776" s="24"/>
      <c r="C776" s="21"/>
      <c r="D776" s="365" t="s">
        <v>950</v>
      </c>
      <c r="E776" s="201"/>
      <c r="F776" s="353" t="s">
        <v>13</v>
      </c>
      <c r="G776" s="32"/>
      <c r="H776" s="23"/>
      <c r="I776" s="32"/>
      <c r="J776" s="32"/>
    </row>
    <row r="777" spans="1:10" ht="12.6" customHeight="1">
      <c r="A777" s="21"/>
      <c r="B777" s="24"/>
      <c r="C777" s="21"/>
      <c r="D777" s="22"/>
      <c r="E777" s="327">
        <v>463</v>
      </c>
      <c r="F777" s="338" t="s">
        <v>792</v>
      </c>
      <c r="G777" s="203">
        <v>4600000</v>
      </c>
      <c r="H777" s="192"/>
      <c r="I777" s="342"/>
      <c r="J777" s="203">
        <f>SUM(G777+H777+I777)</f>
        <v>4600000</v>
      </c>
    </row>
    <row r="778" spans="1:10" ht="12.6" customHeight="1">
      <c r="A778" s="21"/>
      <c r="B778" s="24"/>
      <c r="C778" s="21"/>
      <c r="D778" s="22"/>
      <c r="E778" s="327"/>
      <c r="F778" s="26" t="s">
        <v>11</v>
      </c>
      <c r="G778" s="23"/>
      <c r="H778" s="23"/>
      <c r="I778" s="23"/>
      <c r="J778" s="23"/>
    </row>
    <row r="779" spans="1:10" ht="12.6" customHeight="1">
      <c r="A779" s="21"/>
      <c r="B779" s="24"/>
      <c r="C779" s="21"/>
      <c r="D779" s="22"/>
      <c r="E779" s="165" t="s">
        <v>1040</v>
      </c>
      <c r="F779" s="166" t="s">
        <v>1037</v>
      </c>
      <c r="G779" s="30">
        <f>SUM(G776:G777)</f>
        <v>4600000</v>
      </c>
      <c r="H779" s="23"/>
      <c r="I779" s="23"/>
      <c r="J779" s="30">
        <f>SUM(G779:I779)</f>
        <v>4600000</v>
      </c>
    </row>
    <row r="780" spans="1:10" ht="12.6" customHeight="1">
      <c r="A780" s="21"/>
      <c r="B780" s="24"/>
      <c r="C780" s="21"/>
      <c r="D780" s="22"/>
      <c r="E780" s="165">
        <v>13</v>
      </c>
      <c r="F780" s="166" t="s">
        <v>1038</v>
      </c>
      <c r="G780" s="30"/>
      <c r="H780" s="23"/>
      <c r="I780" s="23">
        <f>SUM(I776:I777)</f>
        <v>0</v>
      </c>
      <c r="J780" s="30"/>
    </row>
    <row r="781" spans="1:10" ht="12.6" customHeight="1">
      <c r="A781" s="21"/>
      <c r="B781" s="24"/>
      <c r="C781" s="21"/>
      <c r="D781" s="22"/>
      <c r="E781" s="327"/>
      <c r="F781" s="167" t="s">
        <v>12</v>
      </c>
      <c r="G781" s="195">
        <f>G779+G780</f>
        <v>4600000</v>
      </c>
      <c r="H781" s="195"/>
      <c r="I781" s="195">
        <f>I779+I780</f>
        <v>0</v>
      </c>
      <c r="J781" s="195">
        <f>SUM(G781:I781)</f>
        <v>4600000</v>
      </c>
    </row>
    <row r="782" spans="1:10" ht="5.45" customHeight="1">
      <c r="A782" s="21"/>
      <c r="B782" s="24"/>
      <c r="C782" s="21"/>
      <c r="D782" s="22"/>
      <c r="E782" s="327"/>
      <c r="F782" s="26"/>
      <c r="G782" s="30"/>
      <c r="H782" s="30"/>
      <c r="I782" s="30"/>
      <c r="J782" s="30"/>
    </row>
    <row r="783" spans="1:10" ht="12.6" customHeight="1">
      <c r="A783" s="21"/>
      <c r="B783" s="24"/>
      <c r="C783" s="21"/>
      <c r="D783" s="22"/>
      <c r="E783" s="327"/>
      <c r="F783" s="26" t="s">
        <v>1080</v>
      </c>
      <c r="G783" s="30"/>
      <c r="H783" s="30"/>
      <c r="I783" s="30"/>
      <c r="J783" s="30"/>
    </row>
    <row r="784" spans="1:10" ht="12.6" customHeight="1">
      <c r="A784" s="21"/>
      <c r="B784" s="24"/>
      <c r="C784" s="21"/>
      <c r="D784" s="22"/>
      <c r="E784" s="165" t="s">
        <v>1040</v>
      </c>
      <c r="F784" s="166" t="s">
        <v>1037</v>
      </c>
      <c r="G784" s="30">
        <f>G772+G779</f>
        <v>6440000</v>
      </c>
      <c r="H784" s="30"/>
      <c r="I784" s="30"/>
      <c r="J784" s="30"/>
    </row>
    <row r="785" spans="1:10" ht="12.6" customHeight="1">
      <c r="A785" s="21"/>
      <c r="B785" s="24"/>
      <c r="C785" s="21"/>
      <c r="D785" s="22"/>
      <c r="E785" s="165">
        <v>13</v>
      </c>
      <c r="F785" s="166" t="s">
        <v>1038</v>
      </c>
      <c r="G785" s="30"/>
      <c r="H785" s="30"/>
      <c r="I785" s="30">
        <f>I773+I780</f>
        <v>0</v>
      </c>
      <c r="J785" s="30"/>
    </row>
    <row r="786" spans="1:10" ht="12.6" customHeight="1">
      <c r="A786" s="21"/>
      <c r="B786" s="24"/>
      <c r="C786" s="21"/>
      <c r="D786" s="22"/>
      <c r="E786" s="327"/>
      <c r="F786" s="167" t="s">
        <v>1081</v>
      </c>
      <c r="G786" s="197">
        <f>G774+G781</f>
        <v>6440000</v>
      </c>
      <c r="H786" s="197">
        <f>H774+H781</f>
        <v>0</v>
      </c>
      <c r="I786" s="197">
        <f>I774+I781</f>
        <v>0</v>
      </c>
      <c r="J786" s="197">
        <f>SUM(G786:I786)</f>
        <v>6440000</v>
      </c>
    </row>
    <row r="787" spans="1:10" ht="12.6" customHeight="1">
      <c r="A787" s="21"/>
      <c r="B787" s="24"/>
      <c r="C787" s="21"/>
      <c r="D787" s="22"/>
      <c r="E787" s="327"/>
      <c r="F787" s="26"/>
      <c r="G787" s="30"/>
      <c r="H787" s="30"/>
      <c r="I787" s="30"/>
      <c r="J787" s="23"/>
    </row>
    <row r="788" spans="1:10" ht="12.6" customHeight="1">
      <c r="A788" s="21"/>
      <c r="B788" s="24"/>
      <c r="C788" s="21"/>
      <c r="D788" s="22"/>
      <c r="E788" s="327"/>
      <c r="F788" s="26" t="s">
        <v>1082</v>
      </c>
      <c r="G788" s="30"/>
      <c r="H788" s="30"/>
      <c r="I788" s="30"/>
      <c r="J788" s="30"/>
    </row>
    <row r="789" spans="1:10" ht="12.6" customHeight="1">
      <c r="A789" s="21"/>
      <c r="B789" s="24"/>
      <c r="C789" s="21"/>
      <c r="D789" s="22"/>
      <c r="E789" s="165" t="s">
        <v>1040</v>
      </c>
      <c r="F789" s="166" t="s">
        <v>1037</v>
      </c>
      <c r="G789" s="30">
        <f>G784</f>
        <v>6440000</v>
      </c>
      <c r="H789" s="30"/>
      <c r="I789" s="30"/>
      <c r="J789" s="30"/>
    </row>
    <row r="790" spans="1:10" ht="12.6" customHeight="1">
      <c r="A790" s="21"/>
      <c r="B790" s="24"/>
      <c r="C790" s="21"/>
      <c r="D790" s="22"/>
      <c r="E790" s="165">
        <v>13</v>
      </c>
      <c r="F790" s="166" t="s">
        <v>1038</v>
      </c>
      <c r="G790" s="30"/>
      <c r="H790" s="30"/>
      <c r="I790" s="30">
        <f>I785</f>
        <v>0</v>
      </c>
      <c r="J790" s="30"/>
    </row>
    <row r="791" spans="1:10" ht="12.6" customHeight="1">
      <c r="A791" s="21"/>
      <c r="B791" s="24"/>
      <c r="C791" s="21"/>
      <c r="D791" s="22"/>
      <c r="E791" s="327"/>
      <c r="F791" s="167" t="s">
        <v>1083</v>
      </c>
      <c r="G791" s="197">
        <f>G786</f>
        <v>6440000</v>
      </c>
      <c r="H791" s="197">
        <f>H786</f>
        <v>0</v>
      </c>
      <c r="I791" s="197">
        <f>I786</f>
        <v>0</v>
      </c>
      <c r="J791" s="197">
        <f>SUM(G791:I791)</f>
        <v>6440000</v>
      </c>
    </row>
    <row r="792" spans="1:10" ht="12.6" customHeight="1">
      <c r="A792" s="21"/>
      <c r="B792" s="24"/>
      <c r="C792" s="21"/>
      <c r="D792" s="22"/>
      <c r="E792" s="327"/>
      <c r="F792" s="26"/>
      <c r="G792" s="30"/>
      <c r="H792" s="30"/>
      <c r="I792" s="30"/>
      <c r="J792" s="30"/>
    </row>
    <row r="793" spans="1:10" ht="12.6" customHeight="1">
      <c r="A793" s="21"/>
      <c r="B793" s="35"/>
      <c r="C793" s="21"/>
      <c r="D793" s="22"/>
      <c r="E793" s="327"/>
      <c r="F793" s="26" t="s">
        <v>16</v>
      </c>
      <c r="G793" s="30"/>
      <c r="H793" s="30"/>
      <c r="I793" s="30"/>
      <c r="J793" s="30"/>
    </row>
    <row r="794" spans="1:10" ht="12.6" customHeight="1">
      <c r="A794" s="21"/>
      <c r="B794" s="24"/>
      <c r="C794" s="31" t="s">
        <v>23</v>
      </c>
      <c r="D794" s="22"/>
      <c r="E794" s="327"/>
      <c r="F794" s="26" t="s">
        <v>15</v>
      </c>
      <c r="G794" s="30"/>
      <c r="H794" s="30"/>
      <c r="I794" s="30"/>
      <c r="J794" s="30"/>
    </row>
    <row r="795" spans="1:10" ht="24" customHeight="1">
      <c r="A795" s="21"/>
      <c r="B795" s="24"/>
      <c r="C795" s="31" t="s">
        <v>24</v>
      </c>
      <c r="D795" s="22"/>
      <c r="E795" s="327"/>
      <c r="F795" s="164" t="s">
        <v>17</v>
      </c>
      <c r="G795" s="30"/>
      <c r="H795" s="30"/>
      <c r="I795" s="30"/>
      <c r="J795" s="30"/>
    </row>
    <row r="796" spans="1:10" ht="12.6" customHeight="1">
      <c r="A796" s="21"/>
      <c r="B796" s="24"/>
      <c r="C796" s="21"/>
      <c r="D796" s="33">
        <v>721</v>
      </c>
      <c r="E796" s="201"/>
      <c r="F796" s="33" t="s">
        <v>1148</v>
      </c>
      <c r="G796" s="30"/>
      <c r="H796" s="30"/>
      <c r="I796" s="30"/>
      <c r="J796" s="30"/>
    </row>
    <row r="797" spans="1:10" ht="12.6" customHeight="1">
      <c r="A797" s="21"/>
      <c r="B797" s="24"/>
      <c r="C797" s="21"/>
      <c r="D797" s="22"/>
      <c r="E797" s="327">
        <v>464</v>
      </c>
      <c r="F797" s="28" t="s">
        <v>1149</v>
      </c>
      <c r="G797" s="30">
        <v>12785000</v>
      </c>
      <c r="H797" s="30"/>
      <c r="I797" s="30"/>
      <c r="J797" s="30">
        <f>SUM(G797:I797)</f>
        <v>12785000</v>
      </c>
    </row>
    <row r="798" spans="1:10" ht="12.6" customHeight="1">
      <c r="A798" s="21"/>
      <c r="B798" s="24"/>
      <c r="C798" s="21"/>
      <c r="D798" s="22"/>
      <c r="E798" s="327"/>
      <c r="F798" s="26" t="s">
        <v>1151</v>
      </c>
      <c r="G798" s="23"/>
      <c r="H798" s="23"/>
      <c r="I798" s="23"/>
      <c r="J798" s="23"/>
    </row>
    <row r="799" spans="1:10" ht="12.6" customHeight="1">
      <c r="A799" s="21"/>
      <c r="B799" s="24"/>
      <c r="C799" s="21"/>
      <c r="D799" s="22"/>
      <c r="E799" s="165" t="s">
        <v>1040</v>
      </c>
      <c r="F799" s="166" t="s">
        <v>1037</v>
      </c>
      <c r="G799" s="30">
        <f>SUM(G797)</f>
        <v>12785000</v>
      </c>
      <c r="H799" s="23"/>
      <c r="I799" s="23"/>
      <c r="J799" s="30">
        <f>SUM(G799:I799)</f>
        <v>12785000</v>
      </c>
    </row>
    <row r="800" spans="1:10" ht="12.6" customHeight="1">
      <c r="A800" s="21"/>
      <c r="B800" s="24"/>
      <c r="C800" s="21"/>
      <c r="D800" s="22"/>
      <c r="E800" s="165">
        <v>13</v>
      </c>
      <c r="F800" s="166" t="s">
        <v>1038</v>
      </c>
      <c r="G800" s="30"/>
      <c r="H800" s="23"/>
      <c r="I800" s="23">
        <f>SUM(I797)</f>
        <v>0</v>
      </c>
      <c r="J800" s="30"/>
    </row>
    <row r="801" spans="1:10" ht="12.6" customHeight="1">
      <c r="A801" s="21"/>
      <c r="B801" s="24"/>
      <c r="C801" s="21"/>
      <c r="D801" s="22"/>
      <c r="E801" s="327"/>
      <c r="F801" s="167" t="s">
        <v>1150</v>
      </c>
      <c r="G801" s="195">
        <f>G799+G800</f>
        <v>12785000</v>
      </c>
      <c r="H801" s="195"/>
      <c r="I801" s="195">
        <f>I799+I800</f>
        <v>0</v>
      </c>
      <c r="J801" s="195">
        <f>SUM(G801:I801)</f>
        <v>12785000</v>
      </c>
    </row>
    <row r="802" spans="1:10" ht="6.6" customHeight="1">
      <c r="A802" s="21"/>
      <c r="B802" s="24"/>
      <c r="C802" s="21"/>
      <c r="D802" s="22"/>
      <c r="E802" s="327"/>
      <c r="F802" s="26"/>
      <c r="G802" s="30"/>
      <c r="H802" s="30"/>
      <c r="I802" s="30"/>
      <c r="J802" s="30"/>
    </row>
    <row r="803" spans="1:10" ht="12.6" customHeight="1">
      <c r="A803" s="21"/>
      <c r="B803" s="24"/>
      <c r="C803" s="21"/>
      <c r="D803" s="22"/>
      <c r="E803" s="327"/>
      <c r="F803" s="26" t="s">
        <v>21</v>
      </c>
      <c r="G803" s="30"/>
      <c r="H803" s="30"/>
      <c r="I803" s="30"/>
      <c r="J803" s="30"/>
    </row>
    <row r="804" spans="1:10" ht="12.6" customHeight="1">
      <c r="A804" s="21"/>
      <c r="B804" s="24"/>
      <c r="C804" s="21"/>
      <c r="D804" s="22"/>
      <c r="E804" s="165" t="s">
        <v>1040</v>
      </c>
      <c r="F804" s="166" t="s">
        <v>1037</v>
      </c>
      <c r="G804" s="30">
        <f>G799</f>
        <v>12785000</v>
      </c>
      <c r="H804" s="30"/>
      <c r="I804" s="30"/>
      <c r="J804" s="30"/>
    </row>
    <row r="805" spans="1:10" ht="12.6" customHeight="1">
      <c r="A805" s="21"/>
      <c r="B805" s="24"/>
      <c r="C805" s="21"/>
      <c r="D805" s="22"/>
      <c r="E805" s="165">
        <v>13</v>
      </c>
      <c r="F805" s="166" t="s">
        <v>1038</v>
      </c>
      <c r="G805" s="30"/>
      <c r="H805" s="30"/>
      <c r="I805" s="30">
        <f>I800</f>
        <v>0</v>
      </c>
      <c r="J805" s="30"/>
    </row>
    <row r="806" spans="1:10" ht="12.6" customHeight="1">
      <c r="A806" s="21"/>
      <c r="B806" s="24"/>
      <c r="C806" s="21"/>
      <c r="D806" s="22"/>
      <c r="E806" s="327"/>
      <c r="F806" s="167" t="s">
        <v>22</v>
      </c>
      <c r="G806" s="195">
        <f>G801</f>
        <v>12785000</v>
      </c>
      <c r="H806" s="195">
        <f>H801</f>
        <v>0</v>
      </c>
      <c r="I806" s="195">
        <f>I801</f>
        <v>0</v>
      </c>
      <c r="J806" s="194">
        <f>SUM(G806:I806)</f>
        <v>12785000</v>
      </c>
    </row>
    <row r="807" spans="1:10" ht="12.6" hidden="1" customHeight="1">
      <c r="A807" s="21"/>
      <c r="B807" s="24"/>
      <c r="C807" s="21"/>
      <c r="D807" s="22"/>
      <c r="E807" s="327"/>
      <c r="F807" s="26"/>
      <c r="G807" s="30"/>
      <c r="H807" s="30"/>
      <c r="I807" s="30"/>
      <c r="J807" s="23"/>
    </row>
    <row r="808" spans="1:10" ht="21.75" hidden="1" customHeight="1">
      <c r="A808" s="21"/>
      <c r="B808" s="24"/>
      <c r="C808" s="31" t="s">
        <v>513</v>
      </c>
      <c r="D808" s="22"/>
      <c r="E808" s="327"/>
      <c r="F808" s="205" t="s">
        <v>1279</v>
      </c>
      <c r="G808" s="30"/>
      <c r="H808" s="30"/>
      <c r="I808" s="30"/>
      <c r="J808" s="30"/>
    </row>
    <row r="809" spans="1:10" ht="12.6" hidden="1" customHeight="1">
      <c r="A809" s="21"/>
      <c r="B809" s="24"/>
      <c r="C809" s="21"/>
      <c r="D809" s="22">
        <v>721</v>
      </c>
      <c r="E809" s="327"/>
      <c r="F809" s="33" t="s">
        <v>830</v>
      </c>
      <c r="G809" s="30"/>
      <c r="H809" s="30"/>
      <c r="I809" s="30"/>
      <c r="J809" s="30"/>
    </row>
    <row r="810" spans="1:10" ht="12.6" hidden="1" customHeight="1">
      <c r="A810" s="21"/>
      <c r="B810" s="24"/>
      <c r="C810" s="21"/>
      <c r="D810" s="22"/>
      <c r="E810" s="327">
        <v>4642</v>
      </c>
      <c r="F810" s="28" t="s">
        <v>738</v>
      </c>
      <c r="G810" s="30"/>
      <c r="H810" s="30"/>
      <c r="I810" s="30"/>
      <c r="J810" s="30">
        <f>SUM(G810:I810)</f>
        <v>0</v>
      </c>
    </row>
    <row r="811" spans="1:10" ht="12.6" hidden="1" customHeight="1">
      <c r="A811" s="21"/>
      <c r="B811" s="24"/>
      <c r="C811" s="21"/>
      <c r="D811" s="22"/>
      <c r="E811" s="327"/>
      <c r="F811" s="26" t="s">
        <v>1280</v>
      </c>
      <c r="G811" s="30"/>
      <c r="H811" s="30"/>
      <c r="I811" s="30"/>
      <c r="J811" s="30"/>
    </row>
    <row r="812" spans="1:10" ht="12.6" hidden="1" customHeight="1">
      <c r="A812" s="21"/>
      <c r="B812" s="24"/>
      <c r="C812" s="21"/>
      <c r="D812" s="22"/>
      <c r="E812" s="165" t="s">
        <v>1040</v>
      </c>
      <c r="F812" s="28" t="s">
        <v>1037</v>
      </c>
      <c r="G812" s="30">
        <f>G810</f>
        <v>0</v>
      </c>
      <c r="H812" s="30"/>
      <c r="I812" s="30"/>
      <c r="J812" s="30">
        <f>SUM(G812:I812)</f>
        <v>0</v>
      </c>
    </row>
    <row r="813" spans="1:10" ht="12.6" hidden="1" customHeight="1">
      <c r="A813" s="21"/>
      <c r="B813" s="24"/>
      <c r="C813" s="21"/>
      <c r="D813" s="22"/>
      <c r="E813" s="165">
        <v>13</v>
      </c>
      <c r="F813" s="166" t="s">
        <v>1038</v>
      </c>
      <c r="G813" s="30"/>
      <c r="H813" s="30"/>
      <c r="I813" s="30">
        <v>0</v>
      </c>
      <c r="J813" s="30"/>
    </row>
    <row r="814" spans="1:10" ht="12.6" hidden="1" customHeight="1">
      <c r="A814" s="21"/>
      <c r="B814" s="24"/>
      <c r="C814" s="21"/>
      <c r="D814" s="22"/>
      <c r="E814" s="327"/>
      <c r="F814" s="167" t="s">
        <v>1150</v>
      </c>
      <c r="G814" s="195">
        <f>G812</f>
        <v>0</v>
      </c>
      <c r="H814" s="195"/>
      <c r="I814" s="195">
        <f>I813</f>
        <v>0</v>
      </c>
      <c r="J814" s="195">
        <f>SUM(G814:I814)</f>
        <v>0</v>
      </c>
    </row>
    <row r="815" spans="1:10" ht="12.6" hidden="1" customHeight="1">
      <c r="A815" s="21"/>
      <c r="B815" s="24"/>
      <c r="C815" s="21"/>
      <c r="D815" s="22"/>
      <c r="E815" s="327"/>
      <c r="F815" s="26" t="s">
        <v>737</v>
      </c>
      <c r="G815" s="30"/>
      <c r="H815" s="30"/>
      <c r="I815" s="30"/>
      <c r="J815" s="30"/>
    </row>
    <row r="816" spans="1:10" ht="12.6" hidden="1" customHeight="1">
      <c r="A816" s="21"/>
      <c r="B816" s="24"/>
      <c r="C816" s="21"/>
      <c r="D816" s="22"/>
      <c r="E816" s="165" t="s">
        <v>1040</v>
      </c>
      <c r="F816" s="28" t="s">
        <v>1037</v>
      </c>
      <c r="G816" s="30">
        <f>G812</f>
        <v>0</v>
      </c>
      <c r="H816" s="30"/>
      <c r="I816" s="30"/>
      <c r="J816" s="30">
        <f>SUM(G816:I816)</f>
        <v>0</v>
      </c>
    </row>
    <row r="817" spans="1:10" ht="12.6" hidden="1" customHeight="1">
      <c r="A817" s="21"/>
      <c r="B817" s="24"/>
      <c r="C817" s="21"/>
      <c r="D817" s="22"/>
      <c r="E817" s="165">
        <v>13</v>
      </c>
      <c r="F817" s="166" t="s">
        <v>1038</v>
      </c>
      <c r="G817" s="30"/>
      <c r="H817" s="30"/>
      <c r="I817" s="30">
        <v>0</v>
      </c>
      <c r="J817" s="30"/>
    </row>
    <row r="818" spans="1:10" ht="13.5" hidden="1" customHeight="1">
      <c r="A818" s="21"/>
      <c r="B818" s="24"/>
      <c r="C818" s="21"/>
      <c r="D818" s="22"/>
      <c r="E818" s="165"/>
      <c r="F818" s="167" t="s">
        <v>732</v>
      </c>
      <c r="G818" s="195">
        <f>SUM(G816)</f>
        <v>0</v>
      </c>
      <c r="H818" s="195"/>
      <c r="I818" s="195">
        <f>I817</f>
        <v>0</v>
      </c>
      <c r="J818" s="195">
        <f>SUM(G818:I818)</f>
        <v>0</v>
      </c>
    </row>
    <row r="819" spans="1:10" ht="13.5" hidden="1" customHeight="1">
      <c r="A819" s="21"/>
      <c r="B819" s="24"/>
      <c r="C819" s="21"/>
      <c r="D819" s="22"/>
      <c r="E819" s="165"/>
      <c r="F819" s="26"/>
      <c r="G819" s="30"/>
      <c r="H819" s="30"/>
      <c r="I819" s="30"/>
      <c r="J819" s="30"/>
    </row>
    <row r="820" spans="1:10" ht="13.5" hidden="1" customHeight="1">
      <c r="A820" s="21"/>
      <c r="B820" s="24"/>
      <c r="C820" s="31" t="s">
        <v>514</v>
      </c>
      <c r="D820" s="22"/>
      <c r="E820" s="165"/>
      <c r="F820" s="363" t="s">
        <v>733</v>
      </c>
      <c r="G820" s="30"/>
      <c r="H820" s="30"/>
      <c r="I820" s="30"/>
      <c r="J820" s="30"/>
    </row>
    <row r="821" spans="1:10" ht="13.5" hidden="1" customHeight="1">
      <c r="A821" s="21"/>
      <c r="B821" s="24"/>
      <c r="C821" s="21"/>
      <c r="D821" s="22">
        <v>700</v>
      </c>
      <c r="E821" s="165"/>
      <c r="F821" s="33" t="s">
        <v>830</v>
      </c>
      <c r="G821" s="30"/>
      <c r="H821" s="30"/>
      <c r="I821" s="30"/>
      <c r="J821" s="30"/>
    </row>
    <row r="822" spans="1:10" ht="13.5" hidden="1" customHeight="1">
      <c r="A822" s="21"/>
      <c r="B822" s="24"/>
      <c r="C822" s="21"/>
      <c r="D822" s="22"/>
      <c r="E822" s="198" t="s">
        <v>734</v>
      </c>
      <c r="F822" s="26" t="s">
        <v>792</v>
      </c>
      <c r="G822" s="30">
        <v>0</v>
      </c>
      <c r="H822" s="30"/>
      <c r="I822" s="30"/>
      <c r="J822" s="30">
        <f>SUM(G822:I822)</f>
        <v>0</v>
      </c>
    </row>
    <row r="823" spans="1:10" ht="13.5" hidden="1" customHeight="1">
      <c r="A823" s="21"/>
      <c r="B823" s="24"/>
      <c r="C823" s="21"/>
      <c r="D823" s="22"/>
      <c r="E823" s="327"/>
      <c r="F823" s="26" t="s">
        <v>731</v>
      </c>
      <c r="G823" s="30"/>
      <c r="H823" s="30"/>
      <c r="I823" s="30"/>
      <c r="J823" s="30"/>
    </row>
    <row r="824" spans="1:10" ht="13.5" hidden="1" customHeight="1">
      <c r="A824" s="21"/>
      <c r="B824" s="24"/>
      <c r="C824" s="21"/>
      <c r="D824" s="22"/>
      <c r="E824" s="165" t="s">
        <v>1040</v>
      </c>
      <c r="F824" s="28" t="s">
        <v>1037</v>
      </c>
      <c r="G824" s="30">
        <f>G822</f>
        <v>0</v>
      </c>
      <c r="H824" s="30"/>
      <c r="I824" s="30"/>
      <c r="J824" s="30">
        <f>G824+H824+I824</f>
        <v>0</v>
      </c>
    </row>
    <row r="825" spans="1:10" ht="13.5" hidden="1" customHeight="1">
      <c r="A825" s="21"/>
      <c r="B825" s="24"/>
      <c r="C825" s="21"/>
      <c r="D825" s="22"/>
      <c r="E825" s="165">
        <v>13</v>
      </c>
      <c r="F825" s="166" t="s">
        <v>1038</v>
      </c>
      <c r="G825" s="30"/>
      <c r="H825" s="30"/>
      <c r="I825" s="30">
        <v>0</v>
      </c>
      <c r="J825" s="30"/>
    </row>
    <row r="826" spans="1:10" ht="13.5" hidden="1" customHeight="1">
      <c r="A826" s="21"/>
      <c r="B826" s="24"/>
      <c r="C826" s="21"/>
      <c r="D826" s="22"/>
      <c r="E826" s="327"/>
      <c r="F826" s="167" t="s">
        <v>18</v>
      </c>
      <c r="G826" s="30">
        <f>SUM(G824)</f>
        <v>0</v>
      </c>
      <c r="H826" s="30"/>
      <c r="I826" s="30">
        <f>I825</f>
        <v>0</v>
      </c>
      <c r="J826" s="30">
        <f>SUM(G826:I826)</f>
        <v>0</v>
      </c>
    </row>
    <row r="827" spans="1:10" ht="13.5" hidden="1" customHeight="1">
      <c r="A827" s="21"/>
      <c r="B827" s="24"/>
      <c r="C827" s="21"/>
      <c r="D827" s="22"/>
      <c r="E827" s="327"/>
      <c r="F827" s="26" t="s">
        <v>735</v>
      </c>
      <c r="G827" s="30"/>
      <c r="H827" s="30"/>
      <c r="I827" s="30"/>
      <c r="J827" s="30"/>
    </row>
    <row r="828" spans="1:10" ht="13.5" hidden="1" customHeight="1">
      <c r="A828" s="21"/>
      <c r="B828" s="24"/>
      <c r="C828" s="21"/>
      <c r="D828" s="22"/>
      <c r="E828" s="165" t="s">
        <v>1040</v>
      </c>
      <c r="F828" s="28" t="s">
        <v>1037</v>
      </c>
      <c r="G828" s="30">
        <v>0</v>
      </c>
      <c r="H828" s="30"/>
      <c r="I828" s="30"/>
      <c r="J828" s="30">
        <f>SUM(G828:I828)</f>
        <v>0</v>
      </c>
    </row>
    <row r="829" spans="1:10" ht="13.5" hidden="1" customHeight="1">
      <c r="A829" s="21"/>
      <c r="B829" s="24"/>
      <c r="C829" s="21"/>
      <c r="D829" s="22"/>
      <c r="E829" s="165">
        <v>13</v>
      </c>
      <c r="F829" s="166" t="s">
        <v>1038</v>
      </c>
      <c r="G829" s="30"/>
      <c r="H829" s="30"/>
      <c r="I829" s="30">
        <v>0</v>
      </c>
      <c r="J829" s="30"/>
    </row>
    <row r="830" spans="1:10" ht="12.6" hidden="1" customHeight="1">
      <c r="A830" s="21"/>
      <c r="B830" s="24"/>
      <c r="C830" s="21"/>
      <c r="D830" s="22"/>
      <c r="E830" s="165"/>
      <c r="F830" s="167" t="s">
        <v>736</v>
      </c>
      <c r="G830" s="30">
        <f>SUM(G828)</f>
        <v>0</v>
      </c>
      <c r="H830" s="30"/>
      <c r="I830" s="30">
        <f>SUM(I829)</f>
        <v>0</v>
      </c>
      <c r="J830" s="30">
        <f>SUM(G830:I830)</f>
        <v>0</v>
      </c>
    </row>
    <row r="831" spans="1:10" ht="12.6" hidden="1" customHeight="1">
      <c r="A831" s="21"/>
      <c r="B831" s="24"/>
      <c r="C831" s="21"/>
      <c r="D831" s="22"/>
      <c r="E831" s="165"/>
      <c r="F831" s="166"/>
      <c r="G831" s="30"/>
      <c r="H831" s="30"/>
      <c r="I831" s="30"/>
      <c r="J831" s="30"/>
    </row>
    <row r="832" spans="1:10" ht="12.6" customHeight="1">
      <c r="A832" s="21"/>
      <c r="B832" s="24"/>
      <c r="C832" s="21"/>
      <c r="D832" s="22"/>
      <c r="E832" s="327"/>
      <c r="F832" s="26" t="s">
        <v>19</v>
      </c>
      <c r="G832" s="30"/>
      <c r="H832" s="30"/>
      <c r="I832" s="30"/>
      <c r="J832" s="30"/>
    </row>
    <row r="833" spans="1:10" ht="12.6" customHeight="1">
      <c r="A833" s="21"/>
      <c r="B833" s="24"/>
      <c r="C833" s="21"/>
      <c r="D833" s="22"/>
      <c r="E833" s="165" t="s">
        <v>1040</v>
      </c>
      <c r="F833" s="166" t="s">
        <v>1037</v>
      </c>
      <c r="G833" s="30">
        <f>G804+G816+G828</f>
        <v>12785000</v>
      </c>
      <c r="H833" s="30"/>
      <c r="I833" s="30"/>
      <c r="J833" s="30">
        <f>SUM(G833:I833)</f>
        <v>12785000</v>
      </c>
    </row>
    <row r="834" spans="1:10" ht="12.6" customHeight="1">
      <c r="A834" s="21"/>
      <c r="B834" s="24"/>
      <c r="C834" s="21"/>
      <c r="D834" s="22"/>
      <c r="E834" s="165">
        <v>13</v>
      </c>
      <c r="F834" s="166" t="s">
        <v>1038</v>
      </c>
      <c r="G834" s="30"/>
      <c r="H834" s="30"/>
      <c r="I834" s="30">
        <f>I805</f>
        <v>0</v>
      </c>
      <c r="J834" s="30">
        <f>SUM(G834:I834)</f>
        <v>0</v>
      </c>
    </row>
    <row r="835" spans="1:10" ht="12.6" customHeight="1">
      <c r="A835" s="21"/>
      <c r="B835" s="24"/>
      <c r="E835" s="327"/>
      <c r="F835" s="167" t="s">
        <v>20</v>
      </c>
      <c r="G835" s="32">
        <f>SUM(G833:G834)</f>
        <v>12785000</v>
      </c>
      <c r="H835" s="32"/>
      <c r="I835" s="32">
        <f>SUM(I834)</f>
        <v>0</v>
      </c>
      <c r="J835" s="32">
        <f>SUM(J833:J834)</f>
        <v>12785000</v>
      </c>
    </row>
    <row r="836" spans="1:10" ht="12.6" customHeight="1">
      <c r="A836" s="21"/>
      <c r="B836" s="24"/>
      <c r="E836" s="327"/>
      <c r="F836" s="26"/>
      <c r="G836" s="32"/>
      <c r="H836" s="32"/>
      <c r="I836" s="32"/>
      <c r="J836" s="32"/>
    </row>
    <row r="837" spans="1:10" ht="12.6" hidden="1" customHeight="1">
      <c r="A837" s="21"/>
      <c r="B837" s="35" t="s">
        <v>591</v>
      </c>
      <c r="C837" s="21"/>
      <c r="D837" s="22"/>
      <c r="E837" s="327"/>
      <c r="F837" s="26" t="s">
        <v>795</v>
      </c>
      <c r="G837" s="30"/>
      <c r="H837" s="30"/>
      <c r="I837" s="30"/>
      <c r="J837" s="30"/>
    </row>
    <row r="838" spans="1:10" ht="12.6" hidden="1" customHeight="1">
      <c r="A838" s="21"/>
      <c r="B838" s="24"/>
      <c r="C838" s="31" t="s">
        <v>25</v>
      </c>
      <c r="D838" s="22"/>
      <c r="E838" s="327"/>
      <c r="F838" s="26" t="s">
        <v>27</v>
      </c>
      <c r="G838" s="30"/>
      <c r="H838" s="30"/>
      <c r="I838" s="30"/>
      <c r="J838" s="30"/>
    </row>
    <row r="839" spans="1:10" ht="24.6" hidden="1" customHeight="1">
      <c r="A839" s="21"/>
      <c r="B839" s="24"/>
      <c r="C839" s="31" t="s">
        <v>26</v>
      </c>
      <c r="D839" s="22"/>
      <c r="E839" s="327"/>
      <c r="F839" s="164" t="s">
        <v>28</v>
      </c>
      <c r="G839" s="30"/>
      <c r="H839" s="30"/>
      <c r="I839" s="30"/>
      <c r="J839" s="30"/>
    </row>
    <row r="840" spans="1:10" ht="12.6" hidden="1" customHeight="1">
      <c r="A840" s="21"/>
      <c r="B840" s="24"/>
      <c r="C840" s="21"/>
      <c r="D840" s="33">
        <v>810</v>
      </c>
      <c r="E840" s="201"/>
      <c r="F840" s="33" t="s">
        <v>757</v>
      </c>
      <c r="G840" s="30"/>
      <c r="H840" s="30"/>
      <c r="I840" s="30"/>
      <c r="J840" s="30"/>
    </row>
    <row r="841" spans="1:10" ht="12.6" hidden="1" customHeight="1">
      <c r="A841" s="21"/>
      <c r="B841" s="24"/>
      <c r="C841" s="21"/>
      <c r="D841" s="22"/>
      <c r="E841" s="327">
        <v>481</v>
      </c>
      <c r="F841" s="191" t="s">
        <v>29</v>
      </c>
      <c r="G841" s="192"/>
      <c r="H841" s="192"/>
      <c r="I841" s="192"/>
      <c r="J841" s="192">
        <f>SUM(G841:I841)</f>
        <v>0</v>
      </c>
    </row>
    <row r="842" spans="1:10" ht="12.6" hidden="1" customHeight="1">
      <c r="A842" s="21"/>
      <c r="B842" s="24"/>
      <c r="C842" s="21"/>
      <c r="D842" s="22"/>
      <c r="E842" s="327"/>
      <c r="F842" s="26" t="s">
        <v>30</v>
      </c>
      <c r="G842" s="23"/>
      <c r="H842" s="23"/>
      <c r="I842" s="23"/>
      <c r="J842" s="23"/>
    </row>
    <row r="843" spans="1:10" ht="12.6" hidden="1" customHeight="1">
      <c r="A843" s="21"/>
      <c r="B843" s="24"/>
      <c r="C843" s="21"/>
      <c r="D843" s="22"/>
      <c r="E843" s="165" t="s">
        <v>1040</v>
      </c>
      <c r="F843" s="166" t="s">
        <v>1037</v>
      </c>
      <c r="G843" s="30">
        <f>SUM(G841)</f>
        <v>0</v>
      </c>
      <c r="H843" s="23"/>
      <c r="I843" s="23"/>
      <c r="J843" s="30">
        <f>SUM(G843:I843)</f>
        <v>0</v>
      </c>
    </row>
    <row r="844" spans="1:10" ht="12.6" hidden="1" customHeight="1">
      <c r="A844" s="21"/>
      <c r="B844" s="24"/>
      <c r="C844" s="21"/>
      <c r="D844" s="22"/>
      <c r="E844" s="165">
        <v>13</v>
      </c>
      <c r="F844" s="166" t="s">
        <v>1038</v>
      </c>
      <c r="G844" s="30"/>
      <c r="H844" s="23"/>
      <c r="I844" s="23">
        <f>SUM(I841)</f>
        <v>0</v>
      </c>
      <c r="J844" s="30"/>
    </row>
    <row r="845" spans="1:10" ht="12.6" hidden="1" customHeight="1">
      <c r="A845" s="21"/>
      <c r="B845" s="24"/>
      <c r="C845" s="21"/>
      <c r="D845" s="22"/>
      <c r="E845" s="327"/>
      <c r="F845" s="167" t="s">
        <v>31</v>
      </c>
      <c r="G845" s="195">
        <f>G843+G844</f>
        <v>0</v>
      </c>
      <c r="H845" s="195"/>
      <c r="I845" s="195">
        <f>I843+I844</f>
        <v>0</v>
      </c>
      <c r="J845" s="195">
        <f>SUM(G845:I845)</f>
        <v>0</v>
      </c>
    </row>
    <row r="846" spans="1:10" ht="5.45" hidden="1" customHeight="1">
      <c r="A846" s="21"/>
      <c r="B846" s="24"/>
      <c r="C846" s="21"/>
      <c r="D846" s="22"/>
      <c r="E846" s="327"/>
      <c r="F846" s="26"/>
      <c r="G846" s="30"/>
      <c r="H846" s="30"/>
      <c r="I846" s="30"/>
      <c r="J846" s="30"/>
    </row>
    <row r="847" spans="1:10" ht="12.6" hidden="1" customHeight="1">
      <c r="A847" s="21"/>
      <c r="B847" s="24"/>
      <c r="C847" s="21"/>
      <c r="D847" s="22"/>
      <c r="E847" s="327"/>
      <c r="F847" s="26" t="s">
        <v>32</v>
      </c>
      <c r="G847" s="30"/>
      <c r="H847" s="30"/>
      <c r="I847" s="30"/>
      <c r="J847" s="30"/>
    </row>
    <row r="848" spans="1:10" ht="12.6" hidden="1" customHeight="1">
      <c r="A848" s="21"/>
      <c r="B848" s="24"/>
      <c r="C848" s="21"/>
      <c r="D848" s="22"/>
      <c r="E848" s="165" t="s">
        <v>1040</v>
      </c>
      <c r="F848" s="166" t="s">
        <v>1037</v>
      </c>
      <c r="G848" s="30">
        <f>G843</f>
        <v>0</v>
      </c>
      <c r="H848" s="30"/>
      <c r="I848" s="30"/>
      <c r="J848" s="30"/>
    </row>
    <row r="849" spans="1:10" ht="12.6" hidden="1" customHeight="1">
      <c r="A849" s="21"/>
      <c r="B849" s="24"/>
      <c r="C849" s="21"/>
      <c r="D849" s="22"/>
      <c r="E849" s="165">
        <v>13</v>
      </c>
      <c r="F849" s="166" t="s">
        <v>1038</v>
      </c>
      <c r="G849" s="30"/>
      <c r="H849" s="30"/>
      <c r="I849" s="30">
        <f>I844</f>
        <v>0</v>
      </c>
      <c r="J849" s="30"/>
    </row>
    <row r="850" spans="1:10" ht="12.6" hidden="1" customHeight="1">
      <c r="A850" s="21"/>
      <c r="B850" s="24"/>
      <c r="C850" s="21"/>
      <c r="D850" s="22"/>
      <c r="E850" s="327"/>
      <c r="F850" s="167" t="s">
        <v>33</v>
      </c>
      <c r="G850" s="197">
        <f>G845</f>
        <v>0</v>
      </c>
      <c r="H850" s="197">
        <f>H845</f>
        <v>0</v>
      </c>
      <c r="I850" s="197">
        <f>I845</f>
        <v>0</v>
      </c>
      <c r="J850" s="197">
        <f>SUM(G850:I850)</f>
        <v>0</v>
      </c>
    </row>
    <row r="851" spans="1:10" ht="14.25" hidden="1" customHeight="1">
      <c r="A851" s="21"/>
      <c r="B851" s="24"/>
      <c r="C851" s="21"/>
      <c r="D851" s="22"/>
      <c r="E851" s="327"/>
      <c r="F851" s="26"/>
      <c r="G851" s="30"/>
      <c r="H851" s="30"/>
      <c r="I851" s="30"/>
      <c r="J851" s="23"/>
    </row>
    <row r="852" spans="1:10" ht="12.6" hidden="1" customHeight="1">
      <c r="A852" s="21"/>
      <c r="B852" s="24"/>
      <c r="C852" s="21"/>
      <c r="D852" s="22"/>
      <c r="E852" s="327"/>
      <c r="F852" s="26" t="s">
        <v>34</v>
      </c>
      <c r="G852" s="30"/>
      <c r="H852" s="30"/>
      <c r="I852" s="30"/>
      <c r="J852" s="30"/>
    </row>
    <row r="853" spans="1:10" ht="12.6" hidden="1" customHeight="1">
      <c r="A853" s="21"/>
      <c r="B853" s="24"/>
      <c r="C853" s="21"/>
      <c r="D853" s="22"/>
      <c r="E853" s="165" t="s">
        <v>1040</v>
      </c>
      <c r="F853" s="166" t="s">
        <v>1037</v>
      </c>
      <c r="G853" s="30">
        <f>G848</f>
        <v>0</v>
      </c>
      <c r="H853" s="30"/>
      <c r="I853" s="30"/>
      <c r="J853" s="30"/>
    </row>
    <row r="854" spans="1:10" ht="12.6" hidden="1" customHeight="1">
      <c r="A854" s="21"/>
      <c r="B854" s="24"/>
      <c r="C854" s="21"/>
      <c r="D854" s="22"/>
      <c r="E854" s="165">
        <v>13</v>
      </c>
      <c r="F854" s="166" t="s">
        <v>1038</v>
      </c>
      <c r="G854" s="30"/>
      <c r="H854" s="30"/>
      <c r="I854" s="30">
        <f>I849</f>
        <v>0</v>
      </c>
      <c r="J854" s="30"/>
    </row>
    <row r="855" spans="1:10" ht="12.6" hidden="1" customHeight="1">
      <c r="A855" s="21"/>
      <c r="B855" s="24"/>
      <c r="C855" s="21"/>
      <c r="D855" s="22"/>
      <c r="E855" s="327"/>
      <c r="F855" s="167" t="s">
        <v>35</v>
      </c>
      <c r="G855" s="197">
        <f>G850</f>
        <v>0</v>
      </c>
      <c r="H855" s="197">
        <f>H850</f>
        <v>0</v>
      </c>
      <c r="I855" s="197">
        <f>I850</f>
        <v>0</v>
      </c>
      <c r="J855" s="197">
        <f>SUM(G855:I855)</f>
        <v>0</v>
      </c>
    </row>
    <row r="856" spans="1:10" ht="12.6" customHeight="1">
      <c r="A856" s="21"/>
      <c r="B856" s="24"/>
      <c r="C856" s="21"/>
      <c r="D856" s="22"/>
      <c r="E856" s="327"/>
      <c r="F856" s="26"/>
      <c r="G856" s="30"/>
      <c r="H856" s="30"/>
      <c r="I856" s="30"/>
      <c r="J856" s="30"/>
    </row>
    <row r="857" spans="1:10" ht="25.9" hidden="1" customHeight="1">
      <c r="A857" s="21"/>
      <c r="B857" s="366" t="s">
        <v>62</v>
      </c>
      <c r="C857" s="21"/>
      <c r="D857" s="22"/>
      <c r="E857" s="327"/>
      <c r="F857" s="164" t="s">
        <v>38</v>
      </c>
      <c r="G857" s="30"/>
      <c r="H857" s="30"/>
      <c r="I857" s="30"/>
      <c r="J857" s="30"/>
    </row>
    <row r="858" spans="1:10" ht="24.6" hidden="1" customHeight="1">
      <c r="A858" s="21"/>
      <c r="B858" s="24"/>
      <c r="C858" s="354" t="s">
        <v>39</v>
      </c>
      <c r="D858" s="22"/>
      <c r="E858" s="327"/>
      <c r="F858" s="164" t="s">
        <v>46</v>
      </c>
      <c r="G858" s="30"/>
      <c r="H858" s="30"/>
      <c r="I858" s="30"/>
      <c r="J858" s="30"/>
    </row>
    <row r="859" spans="1:10" ht="12.6" hidden="1" customHeight="1">
      <c r="A859" s="21"/>
      <c r="B859" s="24"/>
      <c r="C859" s="31" t="s">
        <v>40</v>
      </c>
      <c r="D859" s="22"/>
      <c r="E859" s="327"/>
      <c r="F859" s="164" t="s">
        <v>41</v>
      </c>
      <c r="G859" s="30"/>
      <c r="H859" s="30"/>
      <c r="I859" s="30"/>
      <c r="J859" s="30"/>
    </row>
    <row r="860" spans="1:10" ht="12.6" hidden="1" customHeight="1">
      <c r="A860" s="21"/>
      <c r="B860" s="24"/>
      <c r="C860" s="21"/>
      <c r="D860" s="33">
        <v>620</v>
      </c>
      <c r="E860" s="201"/>
      <c r="F860" s="33" t="s">
        <v>838</v>
      </c>
      <c r="G860" s="30"/>
      <c r="H860" s="30"/>
      <c r="I860" s="30"/>
      <c r="J860" s="30"/>
    </row>
    <row r="861" spans="1:10" ht="12.6" hidden="1" customHeight="1">
      <c r="A861" s="21"/>
      <c r="B861" s="24"/>
      <c r="C861" s="21"/>
      <c r="D861" s="33"/>
      <c r="E861" s="327">
        <v>411</v>
      </c>
      <c r="F861" s="28" t="s">
        <v>929</v>
      </c>
      <c r="G861" s="23"/>
      <c r="H861" s="23"/>
      <c r="I861" s="23"/>
      <c r="J861" s="23">
        <f>SUM(G861:I861)</f>
        <v>0</v>
      </c>
    </row>
    <row r="862" spans="1:10" ht="12.6" hidden="1" customHeight="1">
      <c r="A862" s="21"/>
      <c r="B862" s="24"/>
      <c r="C862" s="21"/>
      <c r="D862" s="33"/>
      <c r="E862" s="327">
        <v>412</v>
      </c>
      <c r="F862" s="28" t="s">
        <v>765</v>
      </c>
      <c r="G862" s="23"/>
      <c r="H862" s="23"/>
      <c r="I862" s="23"/>
      <c r="J862" s="23">
        <f>SUM(G862:I862)</f>
        <v>0</v>
      </c>
    </row>
    <row r="863" spans="1:10" ht="12.6" hidden="1" customHeight="1">
      <c r="A863" s="21"/>
      <c r="B863" s="24"/>
      <c r="C863" s="21"/>
      <c r="D863" s="33"/>
      <c r="E863" s="327">
        <v>414</v>
      </c>
      <c r="F863" s="28" t="s">
        <v>779</v>
      </c>
      <c r="G863" s="23"/>
      <c r="H863" s="23"/>
      <c r="I863" s="23"/>
      <c r="J863" s="23">
        <f>SUM(G863:I863)</f>
        <v>0</v>
      </c>
    </row>
    <row r="864" spans="1:10" ht="12.6" hidden="1" customHeight="1">
      <c r="A864" s="21"/>
      <c r="B864" s="24"/>
      <c r="C864" s="21"/>
      <c r="D864" s="33"/>
      <c r="E864" s="327">
        <v>415</v>
      </c>
      <c r="F864" s="28" t="s">
        <v>780</v>
      </c>
      <c r="G864" s="23"/>
      <c r="H864" s="23"/>
      <c r="I864" s="23"/>
      <c r="J864" s="23">
        <f>SUM(G864:I864)</f>
        <v>0</v>
      </c>
    </row>
    <row r="865" spans="1:10" ht="12.6" hidden="1" customHeight="1">
      <c r="A865" s="21"/>
      <c r="B865" s="24"/>
      <c r="C865" s="21"/>
      <c r="D865" s="33"/>
      <c r="E865" s="327">
        <v>416</v>
      </c>
      <c r="F865" s="28" t="s">
        <v>781</v>
      </c>
      <c r="G865" s="23"/>
      <c r="H865" s="23"/>
      <c r="I865" s="23"/>
      <c r="J865" s="23">
        <f>SUM(G865:I865)</f>
        <v>0</v>
      </c>
    </row>
    <row r="866" spans="1:10" ht="12.6" hidden="1" customHeight="1">
      <c r="A866" s="21"/>
      <c r="B866" s="24"/>
      <c r="C866" s="21"/>
      <c r="D866" s="33"/>
      <c r="E866" s="327">
        <v>421</v>
      </c>
      <c r="F866" s="22" t="s">
        <v>786</v>
      </c>
      <c r="G866" s="23"/>
      <c r="H866" s="23"/>
      <c r="I866" s="23"/>
      <c r="J866" s="23">
        <f t="shared" ref="J866:J880" si="6">SUM(G866:I866)</f>
        <v>0</v>
      </c>
    </row>
    <row r="867" spans="1:10" ht="12.6" hidden="1" customHeight="1">
      <c r="A867" s="21"/>
      <c r="B867" s="24"/>
      <c r="C867" s="21"/>
      <c r="D867" s="33"/>
      <c r="E867" s="327">
        <v>422</v>
      </c>
      <c r="F867" s="22" t="s">
        <v>769</v>
      </c>
      <c r="G867" s="23"/>
      <c r="H867" s="23"/>
      <c r="I867" s="23"/>
      <c r="J867" s="23">
        <f t="shared" si="6"/>
        <v>0</v>
      </c>
    </row>
    <row r="868" spans="1:10" ht="12.6" hidden="1" customHeight="1">
      <c r="A868" s="21"/>
      <c r="B868" s="24"/>
      <c r="C868" s="21"/>
      <c r="D868" s="33"/>
      <c r="E868" s="327">
        <v>423</v>
      </c>
      <c r="F868" s="22" t="s">
        <v>770</v>
      </c>
      <c r="G868" s="23"/>
      <c r="H868" s="23"/>
      <c r="I868" s="23"/>
      <c r="J868" s="23">
        <f t="shared" si="6"/>
        <v>0</v>
      </c>
    </row>
    <row r="869" spans="1:10" ht="12.6" hidden="1" customHeight="1">
      <c r="A869" s="21"/>
      <c r="B869" s="24"/>
      <c r="C869" s="21"/>
      <c r="D869" s="33"/>
      <c r="E869" s="327">
        <v>424</v>
      </c>
      <c r="F869" s="22" t="s">
        <v>771</v>
      </c>
      <c r="G869" s="23"/>
      <c r="H869" s="23"/>
      <c r="I869" s="23"/>
      <c r="J869" s="23">
        <f t="shared" si="6"/>
        <v>0</v>
      </c>
    </row>
    <row r="870" spans="1:10" ht="12.6" hidden="1" customHeight="1">
      <c r="A870" s="21"/>
      <c r="B870" s="24"/>
      <c r="C870" s="21"/>
      <c r="D870" s="33"/>
      <c r="E870" s="327">
        <v>425</v>
      </c>
      <c r="F870" s="22" t="s">
        <v>782</v>
      </c>
      <c r="G870" s="23"/>
      <c r="H870" s="23"/>
      <c r="I870" s="23"/>
      <c r="J870" s="23">
        <f t="shared" si="6"/>
        <v>0</v>
      </c>
    </row>
    <row r="871" spans="1:10" ht="12.6" hidden="1" customHeight="1">
      <c r="A871" s="21"/>
      <c r="B871" s="24"/>
      <c r="C871" s="21"/>
      <c r="D871" s="33"/>
      <c r="E871" s="327">
        <v>426</v>
      </c>
      <c r="F871" s="22" t="s">
        <v>776</v>
      </c>
      <c r="G871" s="23"/>
      <c r="H871" s="23"/>
      <c r="I871" s="23"/>
      <c r="J871" s="23">
        <f t="shared" si="6"/>
        <v>0</v>
      </c>
    </row>
    <row r="872" spans="1:10" ht="12.6" hidden="1" customHeight="1">
      <c r="A872" s="21"/>
      <c r="B872" s="24"/>
      <c r="C872" s="21"/>
      <c r="D872" s="33"/>
      <c r="E872" s="327">
        <v>441</v>
      </c>
      <c r="F872" s="22" t="s">
        <v>787</v>
      </c>
      <c r="G872" s="23">
        <v>0</v>
      </c>
      <c r="H872" s="23"/>
      <c r="I872" s="23"/>
      <c r="J872" s="23">
        <f t="shared" si="6"/>
        <v>0</v>
      </c>
    </row>
    <row r="873" spans="1:10" ht="12.6" hidden="1" customHeight="1">
      <c r="A873" s="21"/>
      <c r="B873" s="24"/>
      <c r="C873" s="21"/>
      <c r="D873" s="33"/>
      <c r="E873" s="327">
        <v>465</v>
      </c>
      <c r="F873" s="367" t="s">
        <v>756</v>
      </c>
      <c r="G873" s="23"/>
      <c r="H873" s="23"/>
      <c r="I873" s="23"/>
      <c r="J873" s="23">
        <f t="shared" si="6"/>
        <v>0</v>
      </c>
    </row>
    <row r="874" spans="1:10" ht="12.6" hidden="1" customHeight="1">
      <c r="A874" s="21"/>
      <c r="B874" s="24"/>
      <c r="C874" s="21"/>
      <c r="D874" s="33"/>
      <c r="E874" s="327">
        <v>482</v>
      </c>
      <c r="F874" s="22" t="s">
        <v>788</v>
      </c>
      <c r="G874" s="29"/>
      <c r="H874" s="29"/>
      <c r="I874" s="29"/>
      <c r="J874" s="29">
        <f t="shared" si="6"/>
        <v>0</v>
      </c>
    </row>
    <row r="875" spans="1:10" ht="12.6" hidden="1" customHeight="1">
      <c r="A875" s="21"/>
      <c r="B875" s="24"/>
      <c r="C875" s="21"/>
      <c r="D875" s="33"/>
      <c r="E875" s="327">
        <v>483</v>
      </c>
      <c r="F875" s="22" t="s">
        <v>963</v>
      </c>
      <c r="G875" s="23"/>
      <c r="H875" s="23"/>
      <c r="I875" s="23"/>
      <c r="J875" s="23">
        <f t="shared" si="6"/>
        <v>0</v>
      </c>
    </row>
    <row r="876" spans="1:10" ht="24.6" hidden="1" customHeight="1">
      <c r="A876" s="21"/>
      <c r="B876" s="24"/>
      <c r="C876" s="21"/>
      <c r="D876" s="33"/>
      <c r="E876" s="368">
        <v>485</v>
      </c>
      <c r="F876" s="190" t="s">
        <v>834</v>
      </c>
      <c r="G876" s="23"/>
      <c r="H876" s="23"/>
      <c r="I876" s="23"/>
      <c r="J876" s="23">
        <f>SUM(G876:I876)</f>
        <v>0</v>
      </c>
    </row>
    <row r="877" spans="1:10" ht="12.6" hidden="1" customHeight="1">
      <c r="A877" s="21"/>
      <c r="B877" s="24"/>
      <c r="C877" s="21"/>
      <c r="D877" s="33"/>
      <c r="E877" s="327">
        <v>511</v>
      </c>
      <c r="F877" s="335" t="s">
        <v>784</v>
      </c>
      <c r="G877" s="29"/>
      <c r="H877" s="23"/>
      <c r="I877" s="23"/>
      <c r="J877" s="23">
        <f t="shared" si="6"/>
        <v>0</v>
      </c>
    </row>
    <row r="878" spans="1:10" ht="12.6" hidden="1" customHeight="1">
      <c r="A878" s="21"/>
      <c r="B878" s="24"/>
      <c r="C878" s="21"/>
      <c r="D878" s="33"/>
      <c r="E878" s="327">
        <v>512</v>
      </c>
      <c r="F878" s="22" t="s">
        <v>785</v>
      </c>
      <c r="G878" s="23"/>
      <c r="H878" s="23"/>
      <c r="I878" s="23"/>
      <c r="J878" s="23">
        <f t="shared" si="6"/>
        <v>0</v>
      </c>
    </row>
    <row r="879" spans="1:10" ht="12.6" hidden="1" customHeight="1">
      <c r="A879" s="21"/>
      <c r="B879" s="24"/>
      <c r="C879" s="21"/>
      <c r="D879" s="33"/>
      <c r="E879" s="327">
        <v>513</v>
      </c>
      <c r="F879" s="22" t="s">
        <v>923</v>
      </c>
      <c r="G879" s="23"/>
      <c r="H879" s="23"/>
      <c r="I879" s="23"/>
      <c r="J879" s="23">
        <f t="shared" si="6"/>
        <v>0</v>
      </c>
    </row>
    <row r="880" spans="1:10" ht="12.6" hidden="1" customHeight="1">
      <c r="A880" s="21"/>
      <c r="B880" s="24"/>
      <c r="C880" s="21"/>
      <c r="D880" s="22"/>
      <c r="E880" s="327">
        <v>541</v>
      </c>
      <c r="F880" s="191" t="s">
        <v>837</v>
      </c>
      <c r="G880" s="192">
        <v>0</v>
      </c>
      <c r="H880" s="192"/>
      <c r="I880" s="192"/>
      <c r="J880" s="192">
        <f t="shared" si="6"/>
        <v>0</v>
      </c>
    </row>
    <row r="881" spans="1:10" ht="12.6" hidden="1" customHeight="1">
      <c r="A881" s="21"/>
      <c r="B881" s="24"/>
      <c r="C881" s="21"/>
      <c r="D881" s="22"/>
      <c r="E881" s="327"/>
      <c r="F881" s="26" t="s">
        <v>42</v>
      </c>
      <c r="G881" s="23"/>
      <c r="H881" s="23"/>
      <c r="I881" s="23"/>
      <c r="J881" s="23"/>
    </row>
    <row r="882" spans="1:10" ht="12.6" hidden="1" customHeight="1">
      <c r="A882" s="21"/>
      <c r="B882" s="24"/>
      <c r="C882" s="21"/>
      <c r="D882" s="22"/>
      <c r="E882" s="165" t="s">
        <v>1040</v>
      </c>
      <c r="F882" s="166" t="s">
        <v>1037</v>
      </c>
      <c r="G882" s="30">
        <f>SUM(G861:G880)</f>
        <v>0</v>
      </c>
      <c r="H882" s="23"/>
      <c r="I882" s="23"/>
      <c r="J882" s="30">
        <f>SUM(G882:I882)</f>
        <v>0</v>
      </c>
    </row>
    <row r="883" spans="1:10" ht="12.6" hidden="1" customHeight="1">
      <c r="A883" s="21"/>
      <c r="B883" s="24"/>
      <c r="C883" s="21"/>
      <c r="D883" s="22"/>
      <c r="E883" s="165">
        <v>13</v>
      </c>
      <c r="F883" s="166" t="s">
        <v>1038</v>
      </c>
      <c r="G883" s="30"/>
      <c r="H883" s="23"/>
      <c r="I883" s="23">
        <f>SUM(I861:I880)</f>
        <v>0</v>
      </c>
      <c r="J883" s="30"/>
    </row>
    <row r="884" spans="1:10" ht="12.6" hidden="1" customHeight="1">
      <c r="A884" s="21"/>
      <c r="B884" s="24"/>
      <c r="C884" s="21"/>
      <c r="D884" s="22"/>
      <c r="E884" s="327"/>
      <c r="F884" s="167" t="s">
        <v>43</v>
      </c>
      <c r="G884" s="195">
        <f>G882+G883</f>
        <v>0</v>
      </c>
      <c r="H884" s="195"/>
      <c r="I884" s="195">
        <f>I882+I883</f>
        <v>0</v>
      </c>
      <c r="J884" s="195">
        <f>SUM(G884:I884)</f>
        <v>0</v>
      </c>
    </row>
    <row r="885" spans="1:10" ht="4.9000000000000004" hidden="1" customHeight="1">
      <c r="A885" s="21"/>
      <c r="B885" s="24"/>
      <c r="C885" s="21"/>
      <c r="D885" s="22"/>
      <c r="E885" s="327"/>
      <c r="F885" s="26"/>
      <c r="G885" s="30"/>
      <c r="H885" s="30"/>
      <c r="I885" s="30"/>
      <c r="J885" s="30"/>
    </row>
    <row r="886" spans="1:10" ht="12.6" hidden="1" customHeight="1">
      <c r="A886" s="21"/>
      <c r="B886" s="24"/>
      <c r="C886" s="21"/>
      <c r="D886" s="22"/>
      <c r="E886" s="327"/>
      <c r="F886" s="26" t="s">
        <v>44</v>
      </c>
      <c r="G886" s="30"/>
      <c r="H886" s="30"/>
      <c r="I886" s="30"/>
      <c r="J886" s="30"/>
    </row>
    <row r="887" spans="1:10" ht="12.6" hidden="1" customHeight="1">
      <c r="A887" s="21"/>
      <c r="B887" s="24"/>
      <c r="C887" s="21"/>
      <c r="D887" s="22"/>
      <c r="E887" s="165" t="s">
        <v>1040</v>
      </c>
      <c r="F887" s="166" t="s">
        <v>1037</v>
      </c>
      <c r="G887" s="30">
        <f>G882</f>
        <v>0</v>
      </c>
      <c r="H887" s="30"/>
      <c r="I887" s="30"/>
      <c r="J887" s="30"/>
    </row>
    <row r="888" spans="1:10" ht="12.6" hidden="1" customHeight="1">
      <c r="A888" s="21"/>
      <c r="B888" s="24"/>
      <c r="C888" s="21"/>
      <c r="D888" s="22"/>
      <c r="E888" s="165">
        <v>13</v>
      </c>
      <c r="F888" s="166" t="s">
        <v>1038</v>
      </c>
      <c r="G888" s="30"/>
      <c r="H888" s="30"/>
      <c r="I888" s="30">
        <f>I883</f>
        <v>0</v>
      </c>
      <c r="J888" s="30"/>
    </row>
    <row r="889" spans="1:10" ht="12.6" hidden="1" customHeight="1">
      <c r="A889" s="21"/>
      <c r="B889" s="24"/>
      <c r="C889" s="21"/>
      <c r="D889" s="22"/>
      <c r="E889" s="327"/>
      <c r="F889" s="167" t="s">
        <v>45</v>
      </c>
      <c r="G889" s="197">
        <f>G884</f>
        <v>0</v>
      </c>
      <c r="H889" s="197">
        <f>H884</f>
        <v>0</v>
      </c>
      <c r="I889" s="197">
        <f>I884</f>
        <v>0</v>
      </c>
      <c r="J889" s="197">
        <f>SUM(G889:I889)</f>
        <v>0</v>
      </c>
    </row>
    <row r="890" spans="1:10" ht="5.45" hidden="1" customHeight="1">
      <c r="A890" s="21"/>
      <c r="B890" s="24"/>
      <c r="C890" s="21"/>
      <c r="D890" s="22"/>
      <c r="E890" s="327"/>
      <c r="F890" s="26"/>
      <c r="G890" s="30"/>
      <c r="H890" s="30"/>
      <c r="I890" s="30"/>
      <c r="J890" s="23"/>
    </row>
    <row r="891" spans="1:10" ht="12.6" hidden="1" customHeight="1">
      <c r="A891" s="21"/>
      <c r="B891" s="24"/>
      <c r="C891" s="21"/>
      <c r="D891" s="22"/>
      <c r="E891" s="327"/>
      <c r="F891" s="26" t="s">
        <v>47</v>
      </c>
      <c r="G891" s="30"/>
      <c r="H891" s="30"/>
      <c r="I891" s="30"/>
      <c r="J891" s="30"/>
    </row>
    <row r="892" spans="1:10" ht="12.6" hidden="1" customHeight="1">
      <c r="A892" s="21"/>
      <c r="B892" s="24"/>
      <c r="C892" s="21"/>
      <c r="D892" s="22"/>
      <c r="E892" s="165" t="s">
        <v>1040</v>
      </c>
      <c r="F892" s="166" t="s">
        <v>1037</v>
      </c>
      <c r="G892" s="30">
        <f>G887</f>
        <v>0</v>
      </c>
      <c r="H892" s="30"/>
      <c r="I892" s="30"/>
      <c r="J892" s="30"/>
    </row>
    <row r="893" spans="1:10" ht="12.6" hidden="1" customHeight="1">
      <c r="A893" s="21"/>
      <c r="B893" s="24"/>
      <c r="C893" s="21"/>
      <c r="D893" s="22"/>
      <c r="E893" s="165">
        <v>13</v>
      </c>
      <c r="F893" s="166" t="s">
        <v>1038</v>
      </c>
      <c r="G893" s="30"/>
      <c r="H893" s="30"/>
      <c r="I893" s="30">
        <f>I888</f>
        <v>0</v>
      </c>
      <c r="J893" s="30"/>
    </row>
    <row r="894" spans="1:10" ht="12.6" hidden="1" customHeight="1">
      <c r="A894" s="21"/>
      <c r="B894" s="24"/>
      <c r="C894" s="21"/>
      <c r="D894" s="22"/>
      <c r="E894" s="327"/>
      <c r="F894" s="167" t="s">
        <v>48</v>
      </c>
      <c r="G894" s="197">
        <f>G889</f>
        <v>0</v>
      </c>
      <c r="H894" s="195">
        <f>H889</f>
        <v>0</v>
      </c>
      <c r="I894" s="195">
        <f>I889</f>
        <v>0</v>
      </c>
      <c r="J894" s="197">
        <f>SUM(G894:I894)</f>
        <v>0</v>
      </c>
    </row>
    <row r="895" spans="1:10" ht="12.6" hidden="1" customHeight="1">
      <c r="A895" s="21"/>
      <c r="B895" s="24"/>
      <c r="C895" s="21"/>
      <c r="D895" s="22"/>
      <c r="E895" s="327"/>
      <c r="F895" s="26"/>
      <c r="G895" s="30"/>
      <c r="H895" s="30"/>
      <c r="I895" s="30"/>
      <c r="J895" s="30"/>
    </row>
    <row r="896" spans="1:10" ht="12.6" hidden="1" customHeight="1">
      <c r="A896" s="21"/>
      <c r="B896" s="24"/>
      <c r="C896" s="25" t="s">
        <v>1044</v>
      </c>
      <c r="D896" s="26"/>
      <c r="E896" s="325"/>
      <c r="F896" s="164" t="s">
        <v>1046</v>
      </c>
      <c r="G896" s="23"/>
      <c r="H896" s="23"/>
      <c r="I896" s="23"/>
      <c r="J896" s="23"/>
    </row>
    <row r="897" spans="1:10" ht="12.6" hidden="1" customHeight="1">
      <c r="A897" s="21"/>
      <c r="B897" s="24"/>
      <c r="C897" s="25" t="s">
        <v>1045</v>
      </c>
      <c r="D897" s="26"/>
      <c r="E897" s="325"/>
      <c r="F897" s="164" t="s">
        <v>801</v>
      </c>
      <c r="G897" s="23"/>
      <c r="H897" s="23"/>
      <c r="I897" s="23"/>
      <c r="J897" s="23"/>
    </row>
    <row r="898" spans="1:10" ht="12.6" hidden="1" customHeight="1">
      <c r="A898" s="21"/>
      <c r="B898" s="24"/>
      <c r="C898" s="21"/>
      <c r="D898" s="33">
        <v>630</v>
      </c>
      <c r="E898" s="201"/>
      <c r="F898" s="33" t="s">
        <v>801</v>
      </c>
      <c r="G898" s="23"/>
      <c r="H898" s="23"/>
      <c r="I898" s="23"/>
      <c r="J898" s="23"/>
    </row>
    <row r="899" spans="1:10" ht="12.75" hidden="1" customHeight="1">
      <c r="A899" s="21"/>
      <c r="B899" s="24"/>
      <c r="C899" s="21"/>
      <c r="D899" s="22"/>
      <c r="E899" s="327">
        <v>411</v>
      </c>
      <c r="F899" s="22" t="s">
        <v>930</v>
      </c>
      <c r="G899" s="23"/>
      <c r="H899" s="23"/>
      <c r="I899" s="23"/>
      <c r="J899" s="23"/>
    </row>
    <row r="900" spans="1:10" ht="12.6" hidden="1" customHeight="1">
      <c r="A900" s="21"/>
      <c r="B900" s="24"/>
      <c r="C900" s="21"/>
      <c r="D900" s="22"/>
      <c r="E900" s="327">
        <v>412</v>
      </c>
      <c r="F900" s="22" t="s">
        <v>765</v>
      </c>
      <c r="G900" s="23"/>
      <c r="H900" s="23"/>
      <c r="I900" s="23"/>
      <c r="J900" s="23"/>
    </row>
    <row r="901" spans="1:10" ht="12.6" hidden="1" customHeight="1">
      <c r="A901" s="21"/>
      <c r="B901" s="24"/>
      <c r="C901" s="21"/>
      <c r="D901" s="22"/>
      <c r="E901" s="327">
        <v>413</v>
      </c>
      <c r="F901" s="22" t="s">
        <v>766</v>
      </c>
      <c r="G901" s="23"/>
      <c r="H901" s="23"/>
      <c r="I901" s="23"/>
      <c r="J901" s="23"/>
    </row>
    <row r="902" spans="1:10" ht="12.6" hidden="1" customHeight="1">
      <c r="A902" s="21"/>
      <c r="B902" s="24"/>
      <c r="C902" s="21"/>
      <c r="D902" s="22"/>
      <c r="E902" s="327">
        <v>414</v>
      </c>
      <c r="F902" s="22" t="s">
        <v>779</v>
      </c>
      <c r="G902" s="23"/>
      <c r="H902" s="23"/>
      <c r="I902" s="23"/>
      <c r="J902" s="23"/>
    </row>
    <row r="903" spans="1:10" ht="12.6" hidden="1" customHeight="1">
      <c r="A903" s="21"/>
      <c r="B903" s="24"/>
      <c r="C903" s="21"/>
      <c r="D903" s="22"/>
      <c r="E903" s="327">
        <v>415</v>
      </c>
      <c r="F903" s="22" t="s">
        <v>780</v>
      </c>
      <c r="G903" s="23"/>
      <c r="H903" s="23"/>
      <c r="I903" s="23"/>
      <c r="J903" s="23"/>
    </row>
    <row r="904" spans="1:10" ht="12.6" hidden="1" customHeight="1">
      <c r="A904" s="21"/>
      <c r="B904" s="24"/>
      <c r="C904" s="21"/>
      <c r="D904" s="22"/>
      <c r="E904" s="327">
        <v>416</v>
      </c>
      <c r="F904" s="22" t="s">
        <v>844</v>
      </c>
      <c r="G904" s="23"/>
      <c r="H904" s="23"/>
      <c r="I904" s="23"/>
      <c r="J904" s="23"/>
    </row>
    <row r="905" spans="1:10" ht="12.6" hidden="1" customHeight="1">
      <c r="A905" s="21"/>
      <c r="B905" s="24"/>
      <c r="C905" s="21"/>
      <c r="D905" s="22"/>
      <c r="E905" s="327">
        <v>421</v>
      </c>
      <c r="F905" s="191" t="s">
        <v>775</v>
      </c>
      <c r="G905" s="23"/>
      <c r="H905" s="192"/>
      <c r="I905" s="23"/>
      <c r="J905" s="192"/>
    </row>
    <row r="906" spans="1:10" ht="12.6" hidden="1" customHeight="1">
      <c r="A906" s="21"/>
      <c r="B906" s="24"/>
      <c r="C906" s="21"/>
      <c r="D906" s="22"/>
      <c r="E906" s="327">
        <v>422</v>
      </c>
      <c r="F906" s="22" t="s">
        <v>769</v>
      </c>
      <c r="G906" s="23"/>
      <c r="H906" s="23"/>
      <c r="I906" s="23"/>
      <c r="J906" s="23"/>
    </row>
    <row r="907" spans="1:10" ht="12.6" hidden="1" customHeight="1">
      <c r="A907" s="21"/>
      <c r="B907" s="24"/>
      <c r="C907" s="21"/>
      <c r="D907" s="22"/>
      <c r="E907" s="327">
        <v>423</v>
      </c>
      <c r="F907" s="22" t="s">
        <v>770</v>
      </c>
      <c r="G907" s="23"/>
      <c r="H907" s="23"/>
      <c r="I907" s="23"/>
      <c r="J907" s="23"/>
    </row>
    <row r="908" spans="1:10" ht="12.6" hidden="1" customHeight="1">
      <c r="A908" s="21"/>
      <c r="B908" s="24"/>
      <c r="C908" s="21"/>
      <c r="D908" s="22"/>
      <c r="E908" s="327">
        <v>424</v>
      </c>
      <c r="F908" s="22" t="s">
        <v>771</v>
      </c>
      <c r="G908" s="23"/>
      <c r="H908" s="23"/>
      <c r="I908" s="23"/>
      <c r="J908" s="23"/>
    </row>
    <row r="909" spans="1:10" ht="12.6" hidden="1" customHeight="1">
      <c r="A909" s="21"/>
      <c r="B909" s="24"/>
      <c r="C909" s="21"/>
      <c r="D909" s="22"/>
      <c r="E909" s="327">
        <v>425</v>
      </c>
      <c r="F909" s="22" t="s">
        <v>782</v>
      </c>
      <c r="G909" s="23"/>
      <c r="H909" s="23"/>
      <c r="I909" s="23"/>
      <c r="J909" s="23"/>
    </row>
    <row r="910" spans="1:10" ht="12.6" hidden="1" customHeight="1">
      <c r="A910" s="21"/>
      <c r="B910" s="24"/>
      <c r="C910" s="21"/>
      <c r="D910" s="22"/>
      <c r="E910" s="327">
        <v>426</v>
      </c>
      <c r="F910" s="22" t="s">
        <v>776</v>
      </c>
      <c r="G910" s="23"/>
      <c r="H910" s="23"/>
      <c r="I910" s="23"/>
      <c r="J910" s="23"/>
    </row>
    <row r="911" spans="1:10" ht="12.6" hidden="1" customHeight="1">
      <c r="A911" s="21"/>
      <c r="B911" s="24"/>
      <c r="C911" s="21"/>
      <c r="D911" s="22"/>
      <c r="E911" s="327">
        <v>441</v>
      </c>
      <c r="F911" s="22" t="s">
        <v>787</v>
      </c>
      <c r="G911" s="23"/>
      <c r="H911" s="23"/>
      <c r="I911" s="23"/>
      <c r="J911" s="23"/>
    </row>
    <row r="912" spans="1:10" ht="12.6" hidden="1" customHeight="1">
      <c r="A912" s="21"/>
      <c r="B912" s="24"/>
      <c r="C912" s="21"/>
      <c r="D912" s="22"/>
      <c r="E912" s="327">
        <v>472</v>
      </c>
      <c r="F912" s="22" t="s">
        <v>969</v>
      </c>
      <c r="G912" s="23"/>
      <c r="H912" s="23"/>
      <c r="I912" s="23"/>
      <c r="J912" s="23"/>
    </row>
    <row r="913" spans="1:10" ht="12.6" hidden="1" customHeight="1">
      <c r="A913" s="21"/>
      <c r="B913" s="24"/>
      <c r="C913" s="21"/>
      <c r="D913" s="22"/>
      <c r="E913" s="327">
        <v>482</v>
      </c>
      <c r="F913" s="22" t="s">
        <v>783</v>
      </c>
      <c r="G913" s="23"/>
      <c r="H913" s="23"/>
      <c r="I913" s="23"/>
      <c r="J913" s="23"/>
    </row>
    <row r="914" spans="1:10" ht="12.6" hidden="1" customHeight="1">
      <c r="A914" s="21"/>
      <c r="B914" s="24"/>
      <c r="C914" s="21"/>
      <c r="D914" s="22"/>
      <c r="E914" s="327">
        <v>483</v>
      </c>
      <c r="F914" s="22" t="s">
        <v>843</v>
      </c>
      <c r="G914" s="23"/>
      <c r="H914" s="23"/>
      <c r="I914" s="23"/>
      <c r="J914" s="23"/>
    </row>
    <row r="915" spans="1:10" ht="12.6" hidden="1" customHeight="1">
      <c r="A915" s="21"/>
      <c r="B915" s="24"/>
      <c r="C915" s="21"/>
      <c r="D915" s="22"/>
      <c r="E915" s="327">
        <v>485</v>
      </c>
      <c r="F915" s="190" t="s">
        <v>973</v>
      </c>
      <c r="G915" s="23"/>
      <c r="H915" s="23"/>
      <c r="I915" s="23"/>
      <c r="J915" s="23"/>
    </row>
    <row r="916" spans="1:10" ht="12.6" hidden="1" customHeight="1">
      <c r="A916" s="21"/>
      <c r="B916" s="24"/>
      <c r="C916" s="21"/>
      <c r="D916" s="22"/>
      <c r="E916" s="327">
        <v>511</v>
      </c>
      <c r="F916" s="22" t="s">
        <v>784</v>
      </c>
      <c r="G916" s="23">
        <v>0</v>
      </c>
      <c r="H916" s="23"/>
      <c r="I916" s="23"/>
      <c r="J916" s="23">
        <f>SUM(G916:I916)</f>
        <v>0</v>
      </c>
    </row>
    <row r="917" spans="1:10" ht="12.6" hidden="1" customHeight="1">
      <c r="A917" s="21"/>
      <c r="B917" s="24"/>
      <c r="C917" s="21"/>
      <c r="D917" s="22"/>
      <c r="E917" s="327">
        <v>512</v>
      </c>
      <c r="F917" s="22" t="s">
        <v>785</v>
      </c>
      <c r="G917" s="23"/>
      <c r="H917" s="23"/>
      <c r="I917" s="23"/>
      <c r="J917" s="23">
        <f>SUM(G917:I917)</f>
        <v>0</v>
      </c>
    </row>
    <row r="918" spans="1:10" ht="12.6" hidden="1" customHeight="1">
      <c r="A918" s="21"/>
      <c r="B918" s="24"/>
      <c r="C918" s="21"/>
      <c r="D918" s="22"/>
      <c r="E918" s="327">
        <v>515</v>
      </c>
      <c r="F918" s="191" t="s">
        <v>835</v>
      </c>
      <c r="G918" s="192"/>
      <c r="H918" s="192"/>
      <c r="I918" s="192"/>
      <c r="J918" s="192">
        <f>SUM(G918:I918)</f>
        <v>0</v>
      </c>
    </row>
    <row r="919" spans="1:10" ht="12.6" hidden="1" customHeight="1">
      <c r="A919" s="21"/>
      <c r="B919" s="24"/>
      <c r="C919" s="21"/>
      <c r="D919" s="22"/>
      <c r="E919" s="327"/>
      <c r="F919" s="26" t="s">
        <v>1048</v>
      </c>
      <c r="G919" s="23"/>
      <c r="H919" s="23"/>
      <c r="I919" s="23"/>
      <c r="J919" s="23"/>
    </row>
    <row r="920" spans="1:10" ht="12.6" hidden="1" customHeight="1">
      <c r="A920" s="21"/>
      <c r="B920" s="24"/>
      <c r="C920" s="21"/>
      <c r="D920" s="22"/>
      <c r="E920" s="165" t="s">
        <v>1040</v>
      </c>
      <c r="F920" s="166" t="s">
        <v>1037</v>
      </c>
      <c r="G920" s="30">
        <f>SUM(G899:G918)</f>
        <v>0</v>
      </c>
      <c r="H920" s="23"/>
      <c r="I920" s="23"/>
      <c r="J920" s="30">
        <f>SUM(G920:I920)</f>
        <v>0</v>
      </c>
    </row>
    <row r="921" spans="1:10" ht="12.6" hidden="1" customHeight="1">
      <c r="A921" s="21"/>
      <c r="B921" s="24"/>
      <c r="C921" s="21"/>
      <c r="D921" s="22"/>
      <c r="E921" s="165">
        <v>13</v>
      </c>
      <c r="F921" s="166" t="s">
        <v>1038</v>
      </c>
      <c r="G921" s="30"/>
      <c r="H921" s="23"/>
      <c r="I921" s="23">
        <f>SUM(I899:I918)</f>
        <v>0</v>
      </c>
      <c r="J921" s="30"/>
    </row>
    <row r="922" spans="1:10" ht="12.6" hidden="1" customHeight="1">
      <c r="A922" s="21"/>
      <c r="B922" s="24"/>
      <c r="C922" s="21"/>
      <c r="D922" s="22"/>
      <c r="E922" s="327"/>
      <c r="F922" s="167" t="s">
        <v>1049</v>
      </c>
      <c r="G922" s="195">
        <f>G920+G921</f>
        <v>0</v>
      </c>
      <c r="H922" s="195"/>
      <c r="I922" s="195">
        <f>I920+I921</f>
        <v>0</v>
      </c>
      <c r="J922" s="195">
        <f>SUM(G922:I922)</f>
        <v>0</v>
      </c>
    </row>
    <row r="923" spans="1:10" ht="12.6" hidden="1" customHeight="1">
      <c r="A923" s="21"/>
      <c r="B923" s="24"/>
      <c r="C923" s="21"/>
      <c r="D923" s="22"/>
      <c r="E923" s="327"/>
      <c r="F923" s="26" t="s">
        <v>1050</v>
      </c>
      <c r="G923" s="30"/>
      <c r="H923" s="30"/>
      <c r="I923" s="30"/>
      <c r="J923" s="30"/>
    </row>
    <row r="924" spans="1:10" ht="12.6" hidden="1" customHeight="1">
      <c r="A924" s="21"/>
      <c r="B924" s="24"/>
      <c r="C924" s="21"/>
      <c r="D924" s="22"/>
      <c r="E924" s="165" t="s">
        <v>1040</v>
      </c>
      <c r="F924" s="166" t="s">
        <v>1037</v>
      </c>
      <c r="G924" s="30">
        <f>G920</f>
        <v>0</v>
      </c>
      <c r="H924" s="30"/>
      <c r="I924" s="30"/>
      <c r="J924" s="30"/>
    </row>
    <row r="925" spans="1:10" ht="12.6" hidden="1" customHeight="1">
      <c r="A925" s="21"/>
      <c r="B925" s="24"/>
      <c r="C925" s="21"/>
      <c r="D925" s="22"/>
      <c r="E925" s="165">
        <v>13</v>
      </c>
      <c r="F925" s="166" t="s">
        <v>1038</v>
      </c>
      <c r="G925" s="30"/>
      <c r="H925" s="30"/>
      <c r="I925" s="30">
        <f>I921</f>
        <v>0</v>
      </c>
      <c r="J925" s="30"/>
    </row>
    <row r="926" spans="1:10" ht="12.6" hidden="1" customHeight="1">
      <c r="A926" s="21"/>
      <c r="B926" s="24"/>
      <c r="C926" s="21"/>
      <c r="D926" s="22"/>
      <c r="E926" s="327"/>
      <c r="F926" s="167" t="s">
        <v>1051</v>
      </c>
      <c r="G926" s="369">
        <f>G924+G925</f>
        <v>0</v>
      </c>
      <c r="H926" s="195">
        <f>H924+H925</f>
        <v>0</v>
      </c>
      <c r="I926" s="195">
        <f>I924+I925</f>
        <v>0</v>
      </c>
      <c r="J926" s="197">
        <f>SUM(G926:I926)</f>
        <v>0</v>
      </c>
    </row>
    <row r="927" spans="1:10" ht="12.6" hidden="1" customHeight="1">
      <c r="A927" s="21"/>
      <c r="B927" s="24"/>
      <c r="C927" s="21"/>
      <c r="D927" s="22"/>
      <c r="E927" s="327"/>
      <c r="F927" s="26"/>
      <c r="G927" s="30"/>
      <c r="H927" s="30"/>
      <c r="I927" s="30"/>
      <c r="J927" s="23"/>
    </row>
    <row r="928" spans="1:10" ht="12.6" hidden="1" customHeight="1">
      <c r="A928" s="21"/>
      <c r="B928" s="24"/>
      <c r="C928" s="31" t="s">
        <v>49</v>
      </c>
      <c r="D928" s="22"/>
      <c r="E928" s="327"/>
      <c r="F928" s="26" t="s">
        <v>50</v>
      </c>
      <c r="G928" s="30"/>
      <c r="H928" s="30"/>
      <c r="I928" s="30"/>
      <c r="J928" s="23"/>
    </row>
    <row r="929" spans="1:10" ht="24.75" hidden="1" customHeight="1">
      <c r="A929" s="21"/>
      <c r="B929" s="24"/>
      <c r="C929" s="21"/>
      <c r="D929" s="33">
        <v>660</v>
      </c>
      <c r="E929" s="201"/>
      <c r="F929" s="353" t="s">
        <v>51</v>
      </c>
      <c r="G929" s="30"/>
      <c r="H929" s="30"/>
      <c r="I929" s="30"/>
      <c r="J929" s="23"/>
    </row>
    <row r="930" spans="1:10" ht="12.6" hidden="1" customHeight="1">
      <c r="A930" s="21"/>
      <c r="B930" s="24"/>
      <c r="C930" s="21"/>
      <c r="D930" s="22"/>
      <c r="E930" s="327">
        <v>421</v>
      </c>
      <c r="F930" s="28" t="s">
        <v>775</v>
      </c>
      <c r="G930" s="29"/>
      <c r="H930" s="23"/>
      <c r="I930" s="32"/>
      <c r="J930" s="29">
        <f>G930+I930</f>
        <v>0</v>
      </c>
    </row>
    <row r="931" spans="1:10" ht="12.6" hidden="1" customHeight="1">
      <c r="A931" s="21"/>
      <c r="B931" s="24"/>
      <c r="C931" s="21"/>
      <c r="D931" s="22"/>
      <c r="E931" s="327">
        <v>424</v>
      </c>
      <c r="F931" s="22" t="s">
        <v>771</v>
      </c>
      <c r="G931" s="32"/>
      <c r="H931" s="23"/>
      <c r="I931" s="32"/>
      <c r="J931" s="32"/>
    </row>
    <row r="932" spans="1:10" ht="12.6" hidden="1" customHeight="1">
      <c r="A932" s="21"/>
      <c r="B932" s="24"/>
      <c r="C932" s="21"/>
      <c r="D932" s="22"/>
      <c r="E932" s="327">
        <v>425</v>
      </c>
      <c r="F932" s="22" t="s">
        <v>782</v>
      </c>
      <c r="G932" s="32"/>
      <c r="H932" s="23"/>
      <c r="I932" s="32"/>
      <c r="J932" s="32"/>
    </row>
    <row r="933" spans="1:10" ht="12.6" hidden="1" customHeight="1">
      <c r="A933" s="21"/>
      <c r="B933" s="24"/>
      <c r="C933" s="21"/>
      <c r="D933" s="22"/>
      <c r="E933" s="327">
        <v>426</v>
      </c>
      <c r="F933" s="22" t="s">
        <v>776</v>
      </c>
      <c r="G933" s="32"/>
      <c r="H933" s="23"/>
      <c r="I933" s="32"/>
      <c r="J933" s="32"/>
    </row>
    <row r="934" spans="1:10" ht="12.6" hidden="1" customHeight="1">
      <c r="A934" s="21"/>
      <c r="B934" s="24"/>
      <c r="C934" s="21"/>
      <c r="D934" s="22"/>
      <c r="E934" s="327">
        <v>512</v>
      </c>
      <c r="F934" s="191" t="s">
        <v>785</v>
      </c>
      <c r="G934" s="342"/>
      <c r="H934" s="192"/>
      <c r="I934" s="342"/>
      <c r="J934" s="342"/>
    </row>
    <row r="935" spans="1:10" ht="12.6" hidden="1" customHeight="1">
      <c r="A935" s="21"/>
      <c r="B935" s="24"/>
      <c r="C935" s="21"/>
      <c r="D935" s="22"/>
      <c r="E935" s="327"/>
      <c r="F935" s="26" t="s">
        <v>52</v>
      </c>
      <c r="G935" s="23"/>
      <c r="H935" s="23"/>
      <c r="I935" s="23"/>
      <c r="J935" s="23"/>
    </row>
    <row r="936" spans="1:10" ht="12.6" hidden="1" customHeight="1">
      <c r="A936" s="21"/>
      <c r="B936" s="24"/>
      <c r="C936" s="21"/>
      <c r="D936" s="22"/>
      <c r="E936" s="165" t="s">
        <v>1040</v>
      </c>
      <c r="F936" s="166" t="s">
        <v>1037</v>
      </c>
      <c r="G936" s="30">
        <f>SUM(G930:G934)</f>
        <v>0</v>
      </c>
      <c r="H936" s="23"/>
      <c r="I936" s="23"/>
      <c r="J936" s="30">
        <f>SUM(G936:I936)</f>
        <v>0</v>
      </c>
    </row>
    <row r="937" spans="1:10" ht="12.6" hidden="1" customHeight="1">
      <c r="A937" s="21"/>
      <c r="B937" s="24"/>
      <c r="C937" s="21"/>
      <c r="D937" s="22"/>
      <c r="E937" s="165">
        <v>13</v>
      </c>
      <c r="F937" s="166" t="s">
        <v>1038</v>
      </c>
      <c r="G937" s="30"/>
      <c r="H937" s="23"/>
      <c r="I937" s="23">
        <f>SUM(I930:I934)</f>
        <v>0</v>
      </c>
      <c r="J937" s="30"/>
    </row>
    <row r="938" spans="1:10" ht="12.6" hidden="1" customHeight="1">
      <c r="A938" s="21"/>
      <c r="B938" s="24"/>
      <c r="C938" s="21"/>
      <c r="D938" s="22"/>
      <c r="E938" s="327"/>
      <c r="F938" s="167" t="s">
        <v>53</v>
      </c>
      <c r="G938" s="195">
        <f>G936+G937</f>
        <v>0</v>
      </c>
      <c r="H938" s="195"/>
      <c r="I938" s="195">
        <f>I936+I937</f>
        <v>0</v>
      </c>
      <c r="J938" s="195">
        <f>SUM(G938:I938)</f>
        <v>0</v>
      </c>
    </row>
    <row r="939" spans="1:10" ht="12.6" hidden="1" customHeight="1">
      <c r="A939" s="21"/>
      <c r="B939" s="24"/>
      <c r="C939" s="21"/>
      <c r="D939" s="22"/>
      <c r="E939" s="327"/>
      <c r="F939" s="26" t="s">
        <v>54</v>
      </c>
      <c r="G939" s="30"/>
      <c r="H939" s="30"/>
      <c r="I939" s="30"/>
      <c r="J939" s="30"/>
    </row>
    <row r="940" spans="1:10" ht="12.6" hidden="1" customHeight="1">
      <c r="A940" s="21"/>
      <c r="B940" s="24"/>
      <c r="C940" s="21"/>
      <c r="D940" s="22"/>
      <c r="E940" s="165" t="s">
        <v>1040</v>
      </c>
      <c r="F940" s="166" t="s">
        <v>1037</v>
      </c>
      <c r="G940" s="30">
        <f>G936</f>
        <v>0</v>
      </c>
      <c r="H940" s="30"/>
      <c r="I940" s="30"/>
      <c r="J940" s="30"/>
    </row>
    <row r="941" spans="1:10" ht="12.6" hidden="1" customHeight="1">
      <c r="A941" s="21"/>
      <c r="B941" s="24"/>
      <c r="C941" s="21"/>
      <c r="D941" s="22"/>
      <c r="E941" s="165">
        <v>13</v>
      </c>
      <c r="F941" s="166" t="s">
        <v>1038</v>
      </c>
      <c r="G941" s="30"/>
      <c r="H941" s="30"/>
      <c r="I941" s="30">
        <f>I937</f>
        <v>0</v>
      </c>
      <c r="J941" s="30"/>
    </row>
    <row r="942" spans="1:10" ht="12.6" hidden="1" customHeight="1">
      <c r="A942" s="21"/>
      <c r="B942" s="24"/>
      <c r="C942" s="21"/>
      <c r="D942" s="22"/>
      <c r="E942" s="327"/>
      <c r="F942" s="167" t="s">
        <v>55</v>
      </c>
      <c r="G942" s="197">
        <f>G940+G941</f>
        <v>0</v>
      </c>
      <c r="H942" s="197">
        <f>H940+H941</f>
        <v>0</v>
      </c>
      <c r="I942" s="197">
        <f>I940+I941</f>
        <v>0</v>
      </c>
      <c r="J942" s="197">
        <f>SUM(G942:I942)</f>
        <v>0</v>
      </c>
    </row>
    <row r="943" spans="1:10" ht="12.6" hidden="1" customHeight="1">
      <c r="A943" s="21"/>
      <c r="B943" s="24"/>
      <c r="C943" s="21"/>
      <c r="D943" s="22"/>
      <c r="E943" s="327"/>
      <c r="F943" s="26"/>
      <c r="G943" s="30"/>
      <c r="H943" s="30"/>
      <c r="I943" s="30"/>
      <c r="J943" s="23"/>
    </row>
    <row r="944" spans="1:10" ht="12.6" hidden="1" customHeight="1">
      <c r="A944" s="21"/>
      <c r="B944" s="24"/>
      <c r="C944" s="31" t="s">
        <v>56</v>
      </c>
      <c r="D944" s="22"/>
      <c r="E944" s="327"/>
      <c r="F944" s="26" t="s">
        <v>57</v>
      </c>
      <c r="G944" s="30"/>
      <c r="H944" s="30"/>
      <c r="I944" s="30"/>
      <c r="J944" s="23"/>
    </row>
    <row r="945" spans="1:10" ht="12.6" hidden="1" customHeight="1">
      <c r="A945" s="21"/>
      <c r="B945" s="24"/>
      <c r="C945" s="21"/>
      <c r="D945" s="33">
        <v>640</v>
      </c>
      <c r="E945" s="201"/>
      <c r="F945" s="33" t="s">
        <v>952</v>
      </c>
      <c r="G945" s="30"/>
      <c r="H945" s="30"/>
      <c r="I945" s="30"/>
      <c r="J945" s="23"/>
    </row>
    <row r="946" spans="1:10" ht="12.6" hidden="1" customHeight="1">
      <c r="A946" s="21"/>
      <c r="B946" s="24"/>
      <c r="C946" s="21"/>
      <c r="D946" s="22"/>
      <c r="E946" s="327">
        <v>421</v>
      </c>
      <c r="F946" s="28" t="s">
        <v>775</v>
      </c>
      <c r="G946" s="29"/>
      <c r="H946" s="23"/>
      <c r="I946" s="32"/>
      <c r="J946" s="30">
        <f>SUM(G946:I946)</f>
        <v>0</v>
      </c>
    </row>
    <row r="947" spans="1:10" ht="12.6" hidden="1" customHeight="1">
      <c r="A947" s="21"/>
      <c r="B947" s="24"/>
      <c r="C947" s="21"/>
      <c r="D947" s="22"/>
      <c r="E947" s="327">
        <v>426</v>
      </c>
      <c r="F947" s="28" t="s">
        <v>1138</v>
      </c>
      <c r="G947" s="29"/>
      <c r="H947" s="23"/>
      <c r="I947" s="32"/>
      <c r="J947" s="30">
        <f>G947+H947+I947</f>
        <v>0</v>
      </c>
    </row>
    <row r="948" spans="1:10" ht="12.6" hidden="1" customHeight="1">
      <c r="A948" s="21"/>
      <c r="B948" s="24"/>
      <c r="C948" s="21"/>
      <c r="D948" s="22"/>
      <c r="E948" s="327"/>
      <c r="F948" s="26" t="s">
        <v>58</v>
      </c>
      <c r="G948" s="23"/>
      <c r="H948" s="23"/>
      <c r="I948" s="23"/>
      <c r="J948" s="30"/>
    </row>
    <row r="949" spans="1:10" ht="12.6" hidden="1" customHeight="1">
      <c r="A949" s="21"/>
      <c r="B949" s="24"/>
      <c r="C949" s="21"/>
      <c r="D949" s="22"/>
      <c r="E949" s="165" t="s">
        <v>1040</v>
      </c>
      <c r="F949" s="166" t="s">
        <v>1037</v>
      </c>
      <c r="G949" s="30">
        <f>G946+G947</f>
        <v>0</v>
      </c>
      <c r="H949" s="23"/>
      <c r="I949" s="23"/>
      <c r="J949" s="30">
        <f>SUM(G949:I949)</f>
        <v>0</v>
      </c>
    </row>
    <row r="950" spans="1:10" ht="12.6" hidden="1" customHeight="1">
      <c r="A950" s="21"/>
      <c r="B950" s="24"/>
      <c r="C950" s="21"/>
      <c r="D950" s="22"/>
      <c r="E950" s="165">
        <v>13</v>
      </c>
      <c r="F950" s="166" t="s">
        <v>1038</v>
      </c>
      <c r="G950" s="30"/>
      <c r="H950" s="23"/>
      <c r="I950" s="23">
        <f>I946</f>
        <v>0</v>
      </c>
      <c r="J950" s="30"/>
    </row>
    <row r="951" spans="1:10" ht="12.6" hidden="1" customHeight="1">
      <c r="A951" s="21"/>
      <c r="B951" s="24"/>
      <c r="C951" s="21"/>
      <c r="D951" s="22"/>
      <c r="E951" s="327"/>
      <c r="F951" s="167" t="s">
        <v>59</v>
      </c>
      <c r="G951" s="195">
        <f>G949+G950</f>
        <v>0</v>
      </c>
      <c r="H951" s="195"/>
      <c r="I951" s="195">
        <f>I949+I950</f>
        <v>0</v>
      </c>
      <c r="J951" s="195">
        <f>SUM(G951:I951)</f>
        <v>0</v>
      </c>
    </row>
    <row r="952" spans="1:10" ht="12.6" hidden="1" customHeight="1">
      <c r="A952" s="21"/>
      <c r="B952" s="24"/>
      <c r="C952" s="21"/>
      <c r="D952" s="22"/>
      <c r="E952" s="327"/>
      <c r="F952" s="26" t="s">
        <v>61</v>
      </c>
      <c r="G952" s="30"/>
      <c r="H952" s="30"/>
      <c r="I952" s="30"/>
      <c r="J952" s="30"/>
    </row>
    <row r="953" spans="1:10" ht="12.6" hidden="1" customHeight="1">
      <c r="A953" s="21"/>
      <c r="B953" s="24"/>
      <c r="C953" s="21"/>
      <c r="D953" s="22"/>
      <c r="E953" s="165" t="s">
        <v>1040</v>
      </c>
      <c r="F953" s="166" t="s">
        <v>1037</v>
      </c>
      <c r="G953" s="30">
        <f>G949</f>
        <v>0</v>
      </c>
      <c r="H953" s="30"/>
      <c r="I953" s="30"/>
      <c r="J953" s="30"/>
    </row>
    <row r="954" spans="1:10" ht="12.6" hidden="1" customHeight="1">
      <c r="A954" s="21"/>
      <c r="B954" s="24"/>
      <c r="C954" s="21"/>
      <c r="D954" s="22"/>
      <c r="E954" s="165">
        <v>13</v>
      </c>
      <c r="F954" s="166" t="s">
        <v>1038</v>
      </c>
      <c r="G954" s="30"/>
      <c r="H954" s="30"/>
      <c r="I954" s="30">
        <f>I950</f>
        <v>0</v>
      </c>
      <c r="J954" s="30"/>
    </row>
    <row r="955" spans="1:10" ht="12.6" hidden="1" customHeight="1">
      <c r="A955" s="21"/>
      <c r="B955" s="24"/>
      <c r="C955" s="21"/>
      <c r="D955" s="22"/>
      <c r="E955" s="327"/>
      <c r="F955" s="167" t="s">
        <v>60</v>
      </c>
      <c r="G955" s="197">
        <f>G953+G954</f>
        <v>0</v>
      </c>
      <c r="H955" s="197">
        <f>H953+H954</f>
        <v>0</v>
      </c>
      <c r="I955" s="197">
        <f>I953+I954</f>
        <v>0</v>
      </c>
      <c r="J955" s="197">
        <f>SUM(G955:I955)</f>
        <v>0</v>
      </c>
    </row>
    <row r="956" spans="1:10" ht="12.6" hidden="1" customHeight="1">
      <c r="A956" s="21"/>
      <c r="B956" s="24"/>
      <c r="C956" s="21"/>
      <c r="D956" s="22"/>
      <c r="E956" s="327"/>
      <c r="F956" s="26"/>
      <c r="G956" s="30"/>
      <c r="H956" s="30"/>
      <c r="I956" s="30"/>
      <c r="J956" s="23"/>
    </row>
    <row r="957" spans="1:10" ht="12.6" hidden="1" customHeight="1">
      <c r="A957" s="21"/>
      <c r="B957" s="24"/>
      <c r="C957" s="21"/>
      <c r="D957" s="22"/>
      <c r="E957" s="327"/>
      <c r="F957" s="26" t="s">
        <v>1052</v>
      </c>
      <c r="G957" s="30"/>
      <c r="H957" s="30"/>
      <c r="I957" s="30"/>
      <c r="J957" s="30"/>
    </row>
    <row r="958" spans="1:10" ht="12.6" hidden="1" customHeight="1">
      <c r="A958" s="21"/>
      <c r="B958" s="24"/>
      <c r="C958" s="21"/>
      <c r="D958" s="22"/>
      <c r="E958" s="165" t="s">
        <v>1040</v>
      </c>
      <c r="F958" s="166" t="s">
        <v>1037</v>
      </c>
      <c r="G958" s="30">
        <f>G924+G940+G953</f>
        <v>0</v>
      </c>
      <c r="H958" s="30"/>
      <c r="I958" s="30"/>
      <c r="J958" s="30"/>
    </row>
    <row r="959" spans="1:10" ht="12.6" hidden="1" customHeight="1">
      <c r="A959" s="21"/>
      <c r="B959" s="24"/>
      <c r="C959" s="21"/>
      <c r="D959" s="22"/>
      <c r="E959" s="165">
        <v>13</v>
      </c>
      <c r="F959" s="166" t="s">
        <v>1038</v>
      </c>
      <c r="G959" s="30"/>
      <c r="H959" s="30"/>
      <c r="I959" s="30">
        <f>I925+I941+I954</f>
        <v>0</v>
      </c>
      <c r="J959" s="30"/>
    </row>
    <row r="960" spans="1:10" ht="12.6" hidden="1" customHeight="1">
      <c r="A960" s="21"/>
      <c r="B960" s="24"/>
      <c r="C960" s="21"/>
      <c r="D960" s="22"/>
      <c r="E960" s="327"/>
      <c r="F960" s="167" t="s">
        <v>1053</v>
      </c>
      <c r="G960" s="197">
        <f>G926+G942+G955</f>
        <v>0</v>
      </c>
      <c r="H960" s="195">
        <f>H926+H942+H955</f>
        <v>0</v>
      </c>
      <c r="I960" s="195">
        <f>I926+I942+I955</f>
        <v>0</v>
      </c>
      <c r="J960" s="197">
        <f>SUM(G960:I960)</f>
        <v>0</v>
      </c>
    </row>
    <row r="961" spans="1:10" ht="12.6" hidden="1" customHeight="1">
      <c r="A961" s="21"/>
      <c r="B961" s="24"/>
      <c r="C961" s="21"/>
      <c r="D961" s="22"/>
      <c r="E961" s="327"/>
      <c r="F961" s="26"/>
      <c r="G961" s="30"/>
      <c r="H961" s="30"/>
      <c r="I961" s="30"/>
      <c r="J961" s="30"/>
    </row>
    <row r="962" spans="1:10" ht="12.6" hidden="1" customHeight="1">
      <c r="A962" s="21"/>
      <c r="B962" s="24"/>
      <c r="C962" s="354" t="s">
        <v>64</v>
      </c>
      <c r="D962" s="22"/>
      <c r="E962" s="327"/>
      <c r="F962" s="164" t="s">
        <v>66</v>
      </c>
      <c r="G962" s="30"/>
      <c r="H962" s="30"/>
      <c r="I962" s="30"/>
      <c r="J962" s="30"/>
    </row>
    <row r="963" spans="1:10" ht="12.6" hidden="1" customHeight="1">
      <c r="A963" s="21"/>
      <c r="B963" s="24"/>
      <c r="C963" s="31" t="s">
        <v>65</v>
      </c>
      <c r="D963" s="22"/>
      <c r="E963" s="327"/>
      <c r="F963" s="164" t="s">
        <v>67</v>
      </c>
      <c r="G963" s="30"/>
      <c r="H963" s="30"/>
      <c r="I963" s="30"/>
      <c r="J963" s="30"/>
    </row>
    <row r="964" spans="1:10" ht="12.6" hidden="1" customHeight="1">
      <c r="A964" s="21"/>
      <c r="B964" s="24"/>
      <c r="C964" s="21"/>
      <c r="D964" s="33">
        <v>451</v>
      </c>
      <c r="E964" s="201"/>
      <c r="F964" s="33" t="s">
        <v>68</v>
      </c>
      <c r="G964" s="30"/>
      <c r="H964" s="30"/>
      <c r="I964" s="30"/>
      <c r="J964" s="30"/>
    </row>
    <row r="965" spans="1:10" ht="12.6" hidden="1" customHeight="1">
      <c r="A965" s="21"/>
      <c r="B965" s="24"/>
      <c r="C965" s="21"/>
      <c r="D965" s="33"/>
      <c r="E965" s="327">
        <v>411</v>
      </c>
      <c r="F965" s="28" t="s">
        <v>929</v>
      </c>
      <c r="G965" s="23"/>
      <c r="H965" s="23"/>
      <c r="I965" s="23"/>
      <c r="J965" s="23">
        <f>SUM(G965:I965)</f>
        <v>0</v>
      </c>
    </row>
    <row r="966" spans="1:10" ht="12.6" hidden="1" customHeight="1">
      <c r="A966" s="21"/>
      <c r="B966" s="24"/>
      <c r="C966" s="21"/>
      <c r="D966" s="33"/>
      <c r="E966" s="327">
        <v>412</v>
      </c>
      <c r="F966" s="28" t="s">
        <v>765</v>
      </c>
      <c r="G966" s="23"/>
      <c r="H966" s="23"/>
      <c r="I966" s="23"/>
      <c r="J966" s="23">
        <f>SUM(G966:I966)</f>
        <v>0</v>
      </c>
    </row>
    <row r="967" spans="1:10" ht="12.6" hidden="1" customHeight="1">
      <c r="A967" s="21"/>
      <c r="B967" s="24"/>
      <c r="C967" s="21"/>
      <c r="D967" s="33"/>
      <c r="E967" s="327">
        <v>414</v>
      </c>
      <c r="F967" s="28" t="s">
        <v>779</v>
      </c>
      <c r="G967" s="23"/>
      <c r="H967" s="23"/>
      <c r="I967" s="23"/>
      <c r="J967" s="23">
        <f>SUM(G967:I967)</f>
        <v>0</v>
      </c>
    </row>
    <row r="968" spans="1:10" ht="12.6" hidden="1" customHeight="1">
      <c r="A968" s="21"/>
      <c r="B968" s="24"/>
      <c r="C968" s="21"/>
      <c r="D968" s="33"/>
      <c r="E968" s="327">
        <v>415</v>
      </c>
      <c r="F968" s="28" t="s">
        <v>780</v>
      </c>
      <c r="G968" s="23"/>
      <c r="H968" s="23"/>
      <c r="I968" s="23"/>
      <c r="J968" s="23">
        <f>SUM(G968:I968)</f>
        <v>0</v>
      </c>
    </row>
    <row r="969" spans="1:10" ht="12.6" hidden="1" customHeight="1">
      <c r="A969" s="21"/>
      <c r="B969" s="24"/>
      <c r="C969" s="21"/>
      <c r="D969" s="33"/>
      <c r="E969" s="327">
        <v>416</v>
      </c>
      <c r="F969" s="28" t="s">
        <v>781</v>
      </c>
      <c r="G969" s="23"/>
      <c r="H969" s="23"/>
      <c r="I969" s="23"/>
      <c r="J969" s="23">
        <f>SUM(G969:I969)</f>
        <v>0</v>
      </c>
    </row>
    <row r="970" spans="1:10" ht="12.6" hidden="1" customHeight="1">
      <c r="A970" s="21"/>
      <c r="B970" s="24"/>
      <c r="C970" s="21"/>
      <c r="D970" s="33"/>
      <c r="E970" s="327">
        <v>421</v>
      </c>
      <c r="F970" s="22" t="s">
        <v>786</v>
      </c>
      <c r="G970" s="23"/>
      <c r="H970" s="23"/>
      <c r="I970" s="23"/>
      <c r="J970" s="23">
        <f t="shared" ref="J970:J978" si="7">SUM(G970:I970)</f>
        <v>0</v>
      </c>
    </row>
    <row r="971" spans="1:10" ht="12.6" hidden="1" customHeight="1">
      <c r="A971" s="21"/>
      <c r="B971" s="24"/>
      <c r="C971" s="21"/>
      <c r="D971" s="33"/>
      <c r="E971" s="327">
        <v>422</v>
      </c>
      <c r="F971" s="22" t="s">
        <v>769</v>
      </c>
      <c r="G971" s="23"/>
      <c r="H971" s="23"/>
      <c r="I971" s="23"/>
      <c r="J971" s="23">
        <f t="shared" si="7"/>
        <v>0</v>
      </c>
    </row>
    <row r="972" spans="1:10" ht="12.6" hidden="1" customHeight="1">
      <c r="A972" s="21"/>
      <c r="B972" s="24"/>
      <c r="C972" s="21"/>
      <c r="D972" s="33"/>
      <c r="E972" s="327">
        <v>423</v>
      </c>
      <c r="F972" s="22" t="s">
        <v>770</v>
      </c>
      <c r="G972" s="23"/>
      <c r="H972" s="23"/>
      <c r="I972" s="23"/>
      <c r="J972" s="23">
        <f t="shared" si="7"/>
        <v>0</v>
      </c>
    </row>
    <row r="973" spans="1:10" ht="12.6" hidden="1" customHeight="1">
      <c r="A973" s="21"/>
      <c r="B973" s="24"/>
      <c r="C973" s="21"/>
      <c r="D973" s="33"/>
      <c r="E973" s="327">
        <v>424</v>
      </c>
      <c r="F973" s="22" t="s">
        <v>771</v>
      </c>
      <c r="G973" s="23"/>
      <c r="H973" s="23"/>
      <c r="I973" s="23"/>
      <c r="J973" s="23">
        <f t="shared" si="7"/>
        <v>0</v>
      </c>
    </row>
    <row r="974" spans="1:10" ht="12.6" hidden="1" customHeight="1">
      <c r="A974" s="21"/>
      <c r="B974" s="24"/>
      <c r="C974" s="21"/>
      <c r="D974" s="33"/>
      <c r="E974" s="327">
        <v>425</v>
      </c>
      <c r="F974" s="22" t="s">
        <v>782</v>
      </c>
      <c r="G974" s="30"/>
      <c r="H974" s="30"/>
      <c r="I974" s="30"/>
      <c r="J974" s="30">
        <f t="shared" si="7"/>
        <v>0</v>
      </c>
    </row>
    <row r="975" spans="1:10" ht="12.6" hidden="1" customHeight="1">
      <c r="A975" s="21"/>
      <c r="B975" s="24"/>
      <c r="C975" s="21"/>
      <c r="D975" s="33"/>
      <c r="E975" s="327">
        <v>426</v>
      </c>
      <c r="F975" s="22" t="s">
        <v>776</v>
      </c>
      <c r="G975" s="30"/>
      <c r="H975" s="30"/>
      <c r="I975" s="30"/>
      <c r="J975" s="30">
        <f t="shared" si="7"/>
        <v>0</v>
      </c>
    </row>
    <row r="976" spans="1:10" ht="12.6" hidden="1" customHeight="1">
      <c r="A976" s="21"/>
      <c r="B976" s="24"/>
      <c r="C976" s="21"/>
      <c r="D976" s="33"/>
      <c r="E976" s="327">
        <v>441</v>
      </c>
      <c r="F976" s="22" t="s">
        <v>787</v>
      </c>
      <c r="G976" s="23"/>
      <c r="H976" s="23"/>
      <c r="I976" s="23"/>
      <c r="J976" s="23">
        <f t="shared" si="7"/>
        <v>0</v>
      </c>
    </row>
    <row r="977" spans="1:10" ht="12.6" hidden="1" customHeight="1">
      <c r="A977" s="21"/>
      <c r="B977" s="24"/>
      <c r="C977" s="21"/>
      <c r="D977" s="33"/>
      <c r="E977" s="327">
        <v>482</v>
      </c>
      <c r="F977" s="22" t="s">
        <v>788</v>
      </c>
      <c r="G977" s="23"/>
      <c r="H977" s="23"/>
      <c r="I977" s="23"/>
      <c r="J977" s="23">
        <f t="shared" si="7"/>
        <v>0</v>
      </c>
    </row>
    <row r="978" spans="1:10" ht="12.6" hidden="1" customHeight="1">
      <c r="A978" s="21"/>
      <c r="B978" s="24"/>
      <c r="C978" s="21"/>
      <c r="D978" s="33"/>
      <c r="E978" s="327">
        <v>483</v>
      </c>
      <c r="F978" s="22" t="s">
        <v>963</v>
      </c>
      <c r="G978" s="23"/>
      <c r="H978" s="23"/>
      <c r="I978" s="23"/>
      <c r="J978" s="23">
        <f t="shared" si="7"/>
        <v>0</v>
      </c>
    </row>
    <row r="979" spans="1:10" ht="12.6" hidden="1" customHeight="1">
      <c r="A979" s="21"/>
      <c r="B979" s="24"/>
      <c r="C979" s="21"/>
      <c r="D979" s="33"/>
      <c r="E979" s="368">
        <v>485</v>
      </c>
      <c r="F979" s="190" t="s">
        <v>834</v>
      </c>
      <c r="G979" s="23"/>
      <c r="H979" s="23"/>
      <c r="I979" s="23"/>
      <c r="J979" s="23">
        <f>SUM(G979:I979)</f>
        <v>0</v>
      </c>
    </row>
    <row r="980" spans="1:10" ht="12.6" hidden="1" customHeight="1">
      <c r="A980" s="21"/>
      <c r="B980" s="24"/>
      <c r="C980" s="21"/>
      <c r="D980" s="33"/>
      <c r="E980" s="327">
        <v>511</v>
      </c>
      <c r="F980" s="335" t="s">
        <v>784</v>
      </c>
      <c r="G980" s="23"/>
      <c r="H980" s="23"/>
      <c r="I980" s="23"/>
      <c r="J980" s="23">
        <f>SUM(G980:I980)</f>
        <v>0</v>
      </c>
    </row>
    <row r="981" spans="1:10" ht="12.6" hidden="1" customHeight="1">
      <c r="A981" s="21"/>
      <c r="B981" s="24"/>
      <c r="C981" s="21"/>
      <c r="D981" s="33"/>
      <c r="E981" s="327">
        <v>512</v>
      </c>
      <c r="F981" s="22" t="s">
        <v>785</v>
      </c>
      <c r="G981" s="23"/>
      <c r="H981" s="23"/>
      <c r="I981" s="23"/>
      <c r="J981" s="23">
        <f>SUM(G981:I981)</f>
        <v>0</v>
      </c>
    </row>
    <row r="982" spans="1:10" ht="12.6" hidden="1" customHeight="1">
      <c r="A982" s="21"/>
      <c r="B982" s="24"/>
      <c r="C982" s="21"/>
      <c r="D982" s="33"/>
      <c r="E982" s="327">
        <v>513</v>
      </c>
      <c r="F982" s="22" t="s">
        <v>923</v>
      </c>
      <c r="G982" s="23"/>
      <c r="H982" s="23"/>
      <c r="I982" s="23"/>
      <c r="J982" s="23">
        <f>SUM(G982:I982)</f>
        <v>0</v>
      </c>
    </row>
    <row r="983" spans="1:10" ht="12.6" hidden="1" customHeight="1">
      <c r="A983" s="21"/>
      <c r="B983" s="24"/>
      <c r="C983" s="21"/>
      <c r="D983" s="22"/>
      <c r="E983" s="327">
        <v>541</v>
      </c>
      <c r="F983" s="191" t="s">
        <v>837</v>
      </c>
      <c r="G983" s="192"/>
      <c r="H983" s="192"/>
      <c r="I983" s="192"/>
      <c r="J983" s="192">
        <f>SUM(G983:I983)</f>
        <v>0</v>
      </c>
    </row>
    <row r="984" spans="1:10" ht="12.6" hidden="1" customHeight="1">
      <c r="A984" s="21"/>
      <c r="B984" s="24"/>
      <c r="C984" s="21"/>
      <c r="D984" s="22"/>
      <c r="E984" s="327"/>
      <c r="F984" s="26" t="s">
        <v>69</v>
      </c>
      <c r="G984" s="23"/>
      <c r="H984" s="23"/>
      <c r="I984" s="23"/>
      <c r="J984" s="23"/>
    </row>
    <row r="985" spans="1:10" ht="12.6" hidden="1" customHeight="1">
      <c r="A985" s="21"/>
      <c r="B985" s="24"/>
      <c r="C985" s="21"/>
      <c r="D985" s="22"/>
      <c r="E985" s="165" t="s">
        <v>1040</v>
      </c>
      <c r="F985" s="166" t="s">
        <v>1037</v>
      </c>
      <c r="G985" s="30">
        <f>SUM(G965:G983)</f>
        <v>0</v>
      </c>
      <c r="H985" s="23"/>
      <c r="I985" s="23"/>
      <c r="J985" s="30">
        <f>SUM(G985:I985)</f>
        <v>0</v>
      </c>
    </row>
    <row r="986" spans="1:10" ht="12.6" hidden="1" customHeight="1">
      <c r="A986" s="21"/>
      <c r="B986" s="24"/>
      <c r="C986" s="21"/>
      <c r="D986" s="22"/>
      <c r="E986" s="165">
        <v>13</v>
      </c>
      <c r="F986" s="166" t="s">
        <v>1038</v>
      </c>
      <c r="G986" s="30"/>
      <c r="H986" s="23"/>
      <c r="I986" s="23">
        <f>SUM(I965:I983)</f>
        <v>0</v>
      </c>
      <c r="J986" s="30"/>
    </row>
    <row r="987" spans="1:10" ht="12.6" hidden="1" customHeight="1">
      <c r="A987" s="21"/>
      <c r="B987" s="24"/>
      <c r="C987" s="21"/>
      <c r="D987" s="22"/>
      <c r="E987" s="327"/>
      <c r="F987" s="167" t="s">
        <v>70</v>
      </c>
      <c r="G987" s="195">
        <f>G985+G986</f>
        <v>0</v>
      </c>
      <c r="H987" s="195"/>
      <c r="I987" s="195">
        <f>I985+I986</f>
        <v>0</v>
      </c>
      <c r="J987" s="195">
        <f>SUM(G987:I987)</f>
        <v>0</v>
      </c>
    </row>
    <row r="988" spans="1:10" ht="12.6" hidden="1" customHeight="1">
      <c r="A988" s="21"/>
      <c r="B988" s="24"/>
      <c r="C988" s="21"/>
      <c r="D988" s="22"/>
      <c r="E988" s="327"/>
      <c r="F988" s="26"/>
      <c r="G988" s="30"/>
      <c r="H988" s="30"/>
      <c r="I988" s="30"/>
      <c r="J988" s="30"/>
    </row>
    <row r="989" spans="1:10" ht="12.6" hidden="1" customHeight="1">
      <c r="A989" s="21"/>
      <c r="B989" s="24"/>
      <c r="C989" s="21"/>
      <c r="D989" s="22"/>
      <c r="E989" s="327"/>
      <c r="F989" s="26" t="s">
        <v>71</v>
      </c>
      <c r="G989" s="30"/>
      <c r="H989" s="30"/>
      <c r="I989" s="30"/>
      <c r="J989" s="30"/>
    </row>
    <row r="990" spans="1:10" ht="12.6" hidden="1" customHeight="1">
      <c r="A990" s="21"/>
      <c r="B990" s="24"/>
      <c r="C990" s="21"/>
      <c r="D990" s="22"/>
      <c r="E990" s="165" t="s">
        <v>1040</v>
      </c>
      <c r="F990" s="166" t="s">
        <v>1037</v>
      </c>
      <c r="G990" s="30">
        <f>G985</f>
        <v>0</v>
      </c>
      <c r="H990" s="30"/>
      <c r="I990" s="30"/>
      <c r="J990" s="30"/>
    </row>
    <row r="991" spans="1:10" ht="12.6" hidden="1" customHeight="1">
      <c r="A991" s="21"/>
      <c r="B991" s="24"/>
      <c r="C991" s="21"/>
      <c r="D991" s="22"/>
      <c r="E991" s="165">
        <v>13</v>
      </c>
      <c r="F991" s="166" t="s">
        <v>1038</v>
      </c>
      <c r="G991" s="30"/>
      <c r="H991" s="30"/>
      <c r="I991" s="30">
        <f>I986</f>
        <v>0</v>
      </c>
      <c r="J991" s="30"/>
    </row>
    <row r="992" spans="1:10" ht="12.6" hidden="1" customHeight="1">
      <c r="A992" s="21"/>
      <c r="B992" s="24"/>
      <c r="C992" s="21"/>
      <c r="D992" s="22"/>
      <c r="E992" s="327"/>
      <c r="F992" s="167" t="s">
        <v>72</v>
      </c>
      <c r="G992" s="197">
        <f>G987</f>
        <v>0</v>
      </c>
      <c r="H992" s="197">
        <f>H987</f>
        <v>0</v>
      </c>
      <c r="I992" s="197">
        <f>I987</f>
        <v>0</v>
      </c>
      <c r="J992" s="197">
        <f>SUM(G992:I992)</f>
        <v>0</v>
      </c>
    </row>
    <row r="993" spans="1:10" ht="12.6" hidden="1" customHeight="1">
      <c r="A993" s="21"/>
      <c r="B993" s="24"/>
      <c r="C993" s="21"/>
      <c r="D993" s="22"/>
      <c r="E993" s="327"/>
      <c r="F993" s="26"/>
      <c r="G993" s="30"/>
      <c r="H993" s="30"/>
      <c r="I993" s="30"/>
      <c r="J993" s="23"/>
    </row>
    <row r="994" spans="1:10" ht="12.6" hidden="1" customHeight="1">
      <c r="A994" s="21"/>
      <c r="B994" s="24"/>
      <c r="C994" s="21"/>
      <c r="D994" s="22"/>
      <c r="E994" s="327"/>
      <c r="F994" s="26" t="s">
        <v>74</v>
      </c>
      <c r="G994" s="30"/>
      <c r="H994" s="30"/>
      <c r="I994" s="30"/>
      <c r="J994" s="30"/>
    </row>
    <row r="995" spans="1:10" ht="12.6" hidden="1" customHeight="1">
      <c r="A995" s="21"/>
      <c r="B995" s="24"/>
      <c r="C995" s="21"/>
      <c r="D995" s="22"/>
      <c r="E995" s="165" t="s">
        <v>1040</v>
      </c>
      <c r="F995" s="166" t="s">
        <v>1037</v>
      </c>
      <c r="G995" s="30">
        <f>G990</f>
        <v>0</v>
      </c>
      <c r="H995" s="30"/>
      <c r="I995" s="30"/>
      <c r="J995" s="30"/>
    </row>
    <row r="996" spans="1:10" ht="12.6" hidden="1" customHeight="1">
      <c r="A996" s="21"/>
      <c r="B996" s="24"/>
      <c r="C996" s="21"/>
      <c r="D996" s="22"/>
      <c r="E996" s="165">
        <v>13</v>
      </c>
      <c r="F996" s="166" t="s">
        <v>1038</v>
      </c>
      <c r="G996" s="30"/>
      <c r="H996" s="30"/>
      <c r="I996" s="30">
        <f>I991</f>
        <v>0</v>
      </c>
      <c r="J996" s="30"/>
    </row>
    <row r="997" spans="1:10" ht="12.6" hidden="1" customHeight="1">
      <c r="A997" s="21"/>
      <c r="B997" s="24"/>
      <c r="C997" s="21"/>
      <c r="D997" s="22"/>
      <c r="E997" s="327"/>
      <c r="F997" s="167" t="s">
        <v>73</v>
      </c>
      <c r="G997" s="197">
        <f>G992</f>
        <v>0</v>
      </c>
      <c r="H997" s="195">
        <f>H992</f>
        <v>0</v>
      </c>
      <c r="I997" s="195">
        <f>I992</f>
        <v>0</v>
      </c>
      <c r="J997" s="197">
        <f>SUM(G997:I997)</f>
        <v>0</v>
      </c>
    </row>
    <row r="998" spans="1:10" ht="12.6" hidden="1" customHeight="1">
      <c r="A998" s="21"/>
      <c r="B998" s="24"/>
      <c r="C998" s="21"/>
      <c r="D998" s="22"/>
      <c r="E998" s="327"/>
      <c r="F998" s="26"/>
      <c r="G998" s="30"/>
      <c r="H998" s="30"/>
      <c r="I998" s="30"/>
      <c r="J998" s="30"/>
    </row>
    <row r="999" spans="1:10" ht="12.6" hidden="1" customHeight="1">
      <c r="A999" s="21"/>
      <c r="B999" s="24"/>
      <c r="C999" s="21"/>
      <c r="D999" s="22"/>
      <c r="E999" s="327"/>
      <c r="F999" s="26" t="s">
        <v>75</v>
      </c>
      <c r="G999" s="30"/>
      <c r="H999" s="30"/>
      <c r="I999" s="30"/>
      <c r="J999" s="30"/>
    </row>
    <row r="1000" spans="1:10" ht="12.6" hidden="1" customHeight="1">
      <c r="A1000" s="21"/>
      <c r="B1000" s="24"/>
      <c r="C1000" s="21"/>
      <c r="D1000" s="22"/>
      <c r="E1000" s="165" t="s">
        <v>1040</v>
      </c>
      <c r="F1000" s="166" t="s">
        <v>1037</v>
      </c>
      <c r="G1000" s="162">
        <f>G892+G958+G995</f>
        <v>0</v>
      </c>
      <c r="H1000" s="30"/>
      <c r="I1000" s="30"/>
      <c r="J1000" s="30"/>
    </row>
    <row r="1001" spans="1:10" ht="12.6" hidden="1" customHeight="1">
      <c r="A1001" s="21"/>
      <c r="B1001" s="24"/>
      <c r="C1001" s="21"/>
      <c r="D1001" s="22"/>
      <c r="E1001" s="165">
        <v>13</v>
      </c>
      <c r="F1001" s="166" t="s">
        <v>1038</v>
      </c>
      <c r="G1001" s="30"/>
      <c r="H1001" s="30"/>
      <c r="I1001" s="30"/>
      <c r="J1001" s="30"/>
    </row>
    <row r="1002" spans="1:10" ht="12.6" hidden="1" customHeight="1">
      <c r="A1002" s="21"/>
      <c r="B1002" s="24"/>
      <c r="C1002" s="21"/>
      <c r="D1002" s="22"/>
      <c r="E1002" s="327"/>
      <c r="F1002" s="167" t="s">
        <v>63</v>
      </c>
      <c r="G1002" s="197">
        <f>G894+G960+G997</f>
        <v>0</v>
      </c>
      <c r="H1002" s="195">
        <f>H894+H960+H997</f>
        <v>0</v>
      </c>
      <c r="I1002" s="195">
        <f>I894+I960+I997</f>
        <v>0</v>
      </c>
      <c r="J1002" s="197">
        <f>SUM(G1002:I1002)</f>
        <v>0</v>
      </c>
    </row>
    <row r="1003" spans="1:10" ht="12.6" hidden="1" customHeight="1">
      <c r="A1003" s="21"/>
      <c r="B1003" s="24"/>
      <c r="C1003" s="21"/>
      <c r="D1003" s="22"/>
      <c r="E1003" s="327"/>
      <c r="F1003" s="26"/>
      <c r="G1003" s="30"/>
      <c r="H1003" s="30"/>
      <c r="I1003" s="30"/>
      <c r="J1003" s="30"/>
    </row>
    <row r="1004" spans="1:10" ht="12.6" customHeight="1">
      <c r="A1004" s="21"/>
      <c r="B1004" s="315" t="s">
        <v>1192</v>
      </c>
      <c r="C1004" s="21"/>
      <c r="D1004" s="22"/>
      <c r="E1004" s="327"/>
      <c r="F1004" s="26" t="s">
        <v>793</v>
      </c>
      <c r="G1004" s="30"/>
      <c r="H1004" s="30"/>
      <c r="I1004" s="30"/>
      <c r="J1004" s="30"/>
    </row>
    <row r="1005" spans="1:10" ht="12.6" customHeight="1">
      <c r="A1005" s="21"/>
      <c r="B1005" s="35"/>
      <c r="C1005" s="21"/>
      <c r="D1005" s="22"/>
      <c r="E1005" s="327"/>
      <c r="F1005" s="26" t="s">
        <v>76</v>
      </c>
      <c r="G1005" s="30"/>
      <c r="H1005" s="30"/>
      <c r="I1005" s="30"/>
      <c r="J1005" s="30"/>
    </row>
    <row r="1006" spans="1:10" ht="28.5" customHeight="1">
      <c r="A1006" s="21"/>
      <c r="B1006" s="24"/>
      <c r="C1006" s="25" t="s">
        <v>77</v>
      </c>
      <c r="D1006" s="26"/>
      <c r="E1006" s="325"/>
      <c r="F1006" s="164" t="s">
        <v>1452</v>
      </c>
      <c r="G1006" s="23"/>
      <c r="H1006" s="23"/>
      <c r="I1006" s="23"/>
      <c r="J1006" s="23"/>
    </row>
    <row r="1007" spans="1:10" ht="12.6" customHeight="1">
      <c r="A1007" s="21"/>
      <c r="B1007" s="24"/>
      <c r="C1007" s="25" t="s">
        <v>78</v>
      </c>
      <c r="D1007" s="26"/>
      <c r="E1007" s="325"/>
      <c r="F1007" s="164" t="s">
        <v>79</v>
      </c>
      <c r="G1007" s="23"/>
      <c r="H1007" s="23"/>
      <c r="I1007" s="23"/>
      <c r="J1007" s="23"/>
    </row>
    <row r="1008" spans="1:10" ht="12.6" customHeight="1">
      <c r="A1008" s="21"/>
      <c r="B1008" s="24"/>
      <c r="C1008" s="21"/>
      <c r="D1008" s="33">
        <v>820</v>
      </c>
      <c r="E1008" s="201"/>
      <c r="F1008" s="33" t="s">
        <v>805</v>
      </c>
      <c r="G1008" s="23"/>
      <c r="H1008" s="23"/>
      <c r="I1008" s="23"/>
      <c r="J1008" s="23"/>
    </row>
    <row r="1009" spans="1:10" ht="12.6" customHeight="1">
      <c r="A1009" s="21"/>
      <c r="B1009" s="24"/>
      <c r="C1009" s="21"/>
      <c r="D1009" s="22"/>
      <c r="E1009" s="327">
        <v>411</v>
      </c>
      <c r="F1009" s="22" t="s">
        <v>929</v>
      </c>
      <c r="G1009" s="23">
        <v>2043000</v>
      </c>
      <c r="H1009" s="23"/>
      <c r="I1009" s="23"/>
      <c r="J1009" s="23">
        <f>SUM(G1009:I1009)</f>
        <v>2043000</v>
      </c>
    </row>
    <row r="1010" spans="1:10" ht="12.6" customHeight="1">
      <c r="A1010" s="21"/>
      <c r="B1010" s="24"/>
      <c r="C1010" s="21"/>
      <c r="D1010" s="22"/>
      <c r="E1010" s="327">
        <v>412</v>
      </c>
      <c r="F1010" s="22" t="s">
        <v>765</v>
      </c>
      <c r="G1010" s="23">
        <v>365000</v>
      </c>
      <c r="H1010" s="23"/>
      <c r="I1010" s="23"/>
      <c r="J1010" s="23">
        <f>SUM(G1010:I1010)</f>
        <v>365000</v>
      </c>
    </row>
    <row r="1011" spans="1:10" ht="12.6" customHeight="1">
      <c r="A1011" s="21"/>
      <c r="B1011" s="24"/>
      <c r="C1011" s="21"/>
      <c r="D1011" s="22"/>
      <c r="E1011" s="327">
        <v>414</v>
      </c>
      <c r="F1011" s="22" t="s">
        <v>779</v>
      </c>
      <c r="G1011" s="23">
        <v>250000</v>
      </c>
      <c r="H1011" s="23"/>
      <c r="I1011" s="23"/>
      <c r="J1011" s="23">
        <f>SUM(G1011:I1011)</f>
        <v>250000</v>
      </c>
    </row>
    <row r="1012" spans="1:10" ht="12.6" customHeight="1">
      <c r="A1012" s="21"/>
      <c r="B1012" s="24"/>
      <c r="C1012" s="21"/>
      <c r="D1012" s="22"/>
      <c r="E1012" s="327">
        <v>415</v>
      </c>
      <c r="F1012" s="22" t="s">
        <v>780</v>
      </c>
      <c r="G1012" s="23">
        <v>100000</v>
      </c>
      <c r="H1012" s="23"/>
      <c r="I1012" s="23"/>
      <c r="J1012" s="23">
        <f>SUM(G1012:I1012)</f>
        <v>100000</v>
      </c>
    </row>
    <row r="1013" spans="1:10" ht="12.6" hidden="1" customHeight="1">
      <c r="A1013" s="21"/>
      <c r="B1013" s="24"/>
      <c r="C1013" s="21"/>
      <c r="D1013" s="22"/>
      <c r="E1013" s="327">
        <v>416</v>
      </c>
      <c r="F1013" s="22" t="s">
        <v>794</v>
      </c>
      <c r="G1013" s="23"/>
      <c r="H1013" s="23"/>
      <c r="I1013" s="23"/>
      <c r="J1013" s="23">
        <f>SUM(G1013:I1013)</f>
        <v>0</v>
      </c>
    </row>
    <row r="1014" spans="1:10" ht="12.6" customHeight="1">
      <c r="A1014" s="21"/>
      <c r="B1014" s="24"/>
      <c r="C1014" s="21"/>
      <c r="D1014" s="22"/>
      <c r="E1014" s="327">
        <v>421</v>
      </c>
      <c r="F1014" s="22" t="s">
        <v>775</v>
      </c>
      <c r="G1014" s="23">
        <v>870000</v>
      </c>
      <c r="H1014" s="23">
        <v>2000</v>
      </c>
      <c r="I1014" s="23"/>
      <c r="J1014" s="23">
        <f t="shared" ref="J1014:J1023" si="8">SUM(G1014:I1014)</f>
        <v>872000</v>
      </c>
    </row>
    <row r="1015" spans="1:10" ht="12.6" customHeight="1">
      <c r="A1015" s="21"/>
      <c r="B1015" s="24"/>
      <c r="C1015" s="21"/>
      <c r="D1015" s="22"/>
      <c r="E1015" s="327">
        <v>422</v>
      </c>
      <c r="F1015" s="22" t="s">
        <v>769</v>
      </c>
      <c r="G1015" s="23">
        <v>25000</v>
      </c>
      <c r="H1015" s="23"/>
      <c r="I1015" s="23"/>
      <c r="J1015" s="23">
        <f t="shared" si="8"/>
        <v>25000</v>
      </c>
    </row>
    <row r="1016" spans="1:10" ht="12.6" customHeight="1">
      <c r="A1016" s="21"/>
      <c r="B1016" s="24"/>
      <c r="C1016" s="21"/>
      <c r="D1016" s="22"/>
      <c r="E1016" s="327">
        <v>423</v>
      </c>
      <c r="F1016" s="22" t="s">
        <v>770</v>
      </c>
      <c r="G1016" s="23">
        <v>360000</v>
      </c>
      <c r="H1016" s="23">
        <v>10000</v>
      </c>
      <c r="I1016" s="23"/>
      <c r="J1016" s="23">
        <f t="shared" si="8"/>
        <v>370000</v>
      </c>
    </row>
    <row r="1017" spans="1:10" ht="12.6" customHeight="1">
      <c r="A1017" s="21"/>
      <c r="B1017" s="24"/>
      <c r="C1017" s="21"/>
      <c r="D1017" s="22"/>
      <c r="E1017" s="327">
        <v>424</v>
      </c>
      <c r="F1017" s="22" t="s">
        <v>771</v>
      </c>
      <c r="G1017" s="23">
        <v>900000</v>
      </c>
      <c r="H1017" s="23"/>
      <c r="I1017" s="23">
        <v>180000</v>
      </c>
      <c r="J1017" s="23">
        <f t="shared" si="8"/>
        <v>1080000</v>
      </c>
    </row>
    <row r="1018" spans="1:10" ht="12.6" customHeight="1">
      <c r="A1018" s="21"/>
      <c r="B1018" s="24"/>
      <c r="C1018" s="21"/>
      <c r="D1018" s="22"/>
      <c r="E1018" s="327">
        <v>425</v>
      </c>
      <c r="F1018" s="22" t="s">
        <v>782</v>
      </c>
      <c r="G1018" s="23">
        <v>350000</v>
      </c>
      <c r="H1018" s="23"/>
      <c r="I1018" s="23"/>
      <c r="J1018" s="23">
        <f t="shared" si="8"/>
        <v>350000</v>
      </c>
    </row>
    <row r="1019" spans="1:10" ht="12.6" customHeight="1">
      <c r="A1019" s="21"/>
      <c r="B1019" s="24"/>
      <c r="C1019" s="21"/>
      <c r="D1019" s="22"/>
      <c r="E1019" s="327">
        <v>426</v>
      </c>
      <c r="F1019" s="22" t="s">
        <v>776</v>
      </c>
      <c r="G1019" s="23">
        <v>115000</v>
      </c>
      <c r="H1019" s="23">
        <v>5000</v>
      </c>
      <c r="I1019" s="23"/>
      <c r="J1019" s="23">
        <f t="shared" si="8"/>
        <v>120000</v>
      </c>
    </row>
    <row r="1020" spans="1:10" ht="12.6" hidden="1" customHeight="1">
      <c r="A1020" s="21"/>
      <c r="B1020" s="24"/>
      <c r="C1020" s="21"/>
      <c r="D1020" s="22"/>
      <c r="E1020" s="327">
        <v>481</v>
      </c>
      <c r="F1020" s="22" t="s">
        <v>974</v>
      </c>
      <c r="G1020" s="23">
        <v>0</v>
      </c>
      <c r="H1020" s="23"/>
      <c r="I1020" s="23"/>
      <c r="J1020" s="23">
        <f t="shared" si="8"/>
        <v>0</v>
      </c>
    </row>
    <row r="1021" spans="1:10" ht="12.6" customHeight="1">
      <c r="A1021" s="21"/>
      <c r="B1021" s="24"/>
      <c r="C1021" s="21"/>
      <c r="D1021" s="22"/>
      <c r="E1021" s="327">
        <v>465</v>
      </c>
      <c r="F1021" s="28" t="s">
        <v>756</v>
      </c>
      <c r="G1021" s="23">
        <v>241000</v>
      </c>
      <c r="H1021" s="23"/>
      <c r="I1021" s="23"/>
      <c r="J1021" s="23">
        <f t="shared" si="8"/>
        <v>241000</v>
      </c>
    </row>
    <row r="1022" spans="1:10" ht="12.6" customHeight="1">
      <c r="A1022" s="21"/>
      <c r="B1022" s="24"/>
      <c r="C1022" s="21"/>
      <c r="D1022" s="22"/>
      <c r="E1022" s="327">
        <v>482</v>
      </c>
      <c r="F1022" s="22" t="s">
        <v>788</v>
      </c>
      <c r="G1022" s="23">
        <v>15000</v>
      </c>
      <c r="H1022" s="23"/>
      <c r="I1022" s="23"/>
      <c r="J1022" s="23">
        <f t="shared" si="8"/>
        <v>15000</v>
      </c>
    </row>
    <row r="1023" spans="1:10" ht="12.6" customHeight="1">
      <c r="A1023" s="21"/>
      <c r="B1023" s="24"/>
      <c r="C1023" s="21"/>
      <c r="D1023" s="22"/>
      <c r="E1023" s="327">
        <v>511</v>
      </c>
      <c r="F1023" s="22" t="s">
        <v>784</v>
      </c>
      <c r="G1023" s="23">
        <v>3200000</v>
      </c>
      <c r="H1023" s="23"/>
      <c r="I1023" s="23"/>
      <c r="J1023" s="23">
        <f t="shared" si="8"/>
        <v>3200000</v>
      </c>
    </row>
    <row r="1024" spans="1:10" ht="12.6" customHeight="1">
      <c r="A1024" s="21"/>
      <c r="B1024" s="24"/>
      <c r="C1024" s="21"/>
      <c r="D1024" s="22"/>
      <c r="E1024" s="327">
        <v>512</v>
      </c>
      <c r="F1024" s="22" t="s">
        <v>785</v>
      </c>
      <c r="G1024" s="23">
        <v>300000</v>
      </c>
      <c r="H1024" s="23"/>
      <c r="I1024" s="23"/>
      <c r="J1024" s="23">
        <f t="shared" ref="J1024:J1029" si="9">SUM(G1024:I1024)</f>
        <v>300000</v>
      </c>
    </row>
    <row r="1025" spans="1:10" ht="14.25" customHeight="1">
      <c r="A1025" s="21"/>
      <c r="B1025" s="24"/>
      <c r="C1025" s="21"/>
      <c r="D1025" s="22"/>
      <c r="E1025" s="327">
        <v>515</v>
      </c>
      <c r="F1025" s="191" t="s">
        <v>835</v>
      </c>
      <c r="G1025" s="203">
        <v>150000</v>
      </c>
      <c r="H1025" s="192"/>
      <c r="I1025" s="192"/>
      <c r="J1025" s="192">
        <f t="shared" si="9"/>
        <v>150000</v>
      </c>
    </row>
    <row r="1026" spans="1:10" ht="12.6" hidden="1" customHeight="1">
      <c r="A1026" s="21"/>
      <c r="B1026" s="24"/>
      <c r="C1026" s="21"/>
      <c r="D1026" s="22"/>
      <c r="E1026" s="327"/>
      <c r="F1026" s="190"/>
      <c r="G1026" s="23"/>
      <c r="H1026" s="23"/>
      <c r="I1026" s="23"/>
      <c r="J1026" s="23">
        <f t="shared" si="9"/>
        <v>0</v>
      </c>
    </row>
    <row r="1027" spans="1:10" ht="12.6" hidden="1" customHeight="1">
      <c r="A1027" s="21"/>
      <c r="B1027" s="24"/>
      <c r="C1027" s="21"/>
      <c r="D1027" s="22"/>
      <c r="E1027" s="327"/>
      <c r="F1027" s="22"/>
      <c r="G1027" s="23"/>
      <c r="H1027" s="23"/>
      <c r="I1027" s="23"/>
      <c r="J1027" s="23">
        <f t="shared" si="9"/>
        <v>0</v>
      </c>
    </row>
    <row r="1028" spans="1:10" ht="12.6" hidden="1" customHeight="1">
      <c r="A1028" s="21"/>
      <c r="B1028" s="24"/>
      <c r="C1028" s="21"/>
      <c r="D1028" s="22"/>
      <c r="E1028" s="327"/>
      <c r="F1028" s="22"/>
      <c r="G1028" s="23"/>
      <c r="H1028" s="23"/>
      <c r="I1028" s="23"/>
      <c r="J1028" s="23">
        <f t="shared" si="9"/>
        <v>0</v>
      </c>
    </row>
    <row r="1029" spans="1:10" ht="12.6" hidden="1" customHeight="1">
      <c r="A1029" s="21"/>
      <c r="B1029" s="24"/>
      <c r="C1029" s="21"/>
      <c r="D1029" s="22"/>
      <c r="E1029" s="327"/>
      <c r="F1029" s="191"/>
      <c r="G1029" s="192"/>
      <c r="H1029" s="192"/>
      <c r="I1029" s="192"/>
      <c r="J1029" s="192">
        <f t="shared" si="9"/>
        <v>0</v>
      </c>
    </row>
    <row r="1030" spans="1:10" ht="12.6" customHeight="1">
      <c r="A1030" s="21"/>
      <c r="B1030" s="24"/>
      <c r="C1030" s="21"/>
      <c r="D1030" s="22"/>
      <c r="E1030" s="327"/>
      <c r="F1030" s="26" t="s">
        <v>87</v>
      </c>
      <c r="G1030" s="23"/>
      <c r="H1030" s="23"/>
      <c r="I1030" s="23"/>
      <c r="J1030" s="23"/>
    </row>
    <row r="1031" spans="1:10" ht="12.6" customHeight="1">
      <c r="A1031" s="21"/>
      <c r="B1031" s="24"/>
      <c r="C1031" s="21"/>
      <c r="D1031" s="22"/>
      <c r="E1031" s="165" t="s">
        <v>1040</v>
      </c>
      <c r="F1031" s="166" t="s">
        <v>1037</v>
      </c>
      <c r="G1031" s="30">
        <f>SUM(G1009:G1029)</f>
        <v>9284000</v>
      </c>
      <c r="H1031" s="23"/>
      <c r="I1031" s="23"/>
      <c r="J1031" s="30">
        <f>SUM(G1031:I1031)</f>
        <v>9284000</v>
      </c>
    </row>
    <row r="1032" spans="1:10" ht="12.6" customHeight="1">
      <c r="A1032" s="21"/>
      <c r="B1032" s="24"/>
      <c r="C1032" s="21"/>
      <c r="D1032" s="22"/>
      <c r="E1032" s="198" t="s">
        <v>80</v>
      </c>
      <c r="F1032" s="166" t="s">
        <v>82</v>
      </c>
      <c r="G1032" s="30"/>
      <c r="H1032" s="30">
        <f>SUM(H1009:H1029)</f>
        <v>17000</v>
      </c>
      <c r="I1032" s="23"/>
      <c r="J1032" s="30"/>
    </row>
    <row r="1033" spans="1:10" ht="12.6" customHeight="1">
      <c r="A1033" s="21"/>
      <c r="B1033" s="24"/>
      <c r="C1033" s="21"/>
      <c r="D1033" s="22"/>
      <c r="E1033" s="198" t="s">
        <v>81</v>
      </c>
      <c r="F1033" s="166" t="s">
        <v>83</v>
      </c>
      <c r="G1033" s="30"/>
      <c r="H1033" s="23"/>
      <c r="I1033" s="23">
        <v>70000</v>
      </c>
      <c r="J1033" s="30"/>
    </row>
    <row r="1034" spans="1:10" ht="12.6" customHeight="1">
      <c r="A1034" s="21"/>
      <c r="B1034" s="24"/>
      <c r="C1034" s="21"/>
      <c r="D1034" s="22"/>
      <c r="E1034" s="165">
        <v>13</v>
      </c>
      <c r="F1034" s="166" t="s">
        <v>1038</v>
      </c>
      <c r="G1034" s="30"/>
      <c r="H1034" s="23"/>
      <c r="I1034" s="160">
        <v>110000</v>
      </c>
      <c r="J1034" s="30"/>
    </row>
    <row r="1035" spans="1:10" ht="12.6" customHeight="1">
      <c r="A1035" s="21"/>
      <c r="B1035" s="24"/>
      <c r="C1035" s="21"/>
      <c r="D1035" s="22"/>
      <c r="E1035" s="327"/>
      <c r="F1035" s="167" t="s">
        <v>84</v>
      </c>
      <c r="G1035" s="195">
        <f>G1031+G1032+G1033+G1034</f>
        <v>9284000</v>
      </c>
      <c r="H1035" s="195">
        <f>H1031+H1032+H1033+H1034</f>
        <v>17000</v>
      </c>
      <c r="I1035" s="195">
        <f>I1031+I1032+I1033+I1034</f>
        <v>180000</v>
      </c>
      <c r="J1035" s="195">
        <f>SUM(G1035:I1035)</f>
        <v>9481000</v>
      </c>
    </row>
    <row r="1036" spans="1:10" ht="5.45" customHeight="1">
      <c r="A1036" s="21"/>
      <c r="B1036" s="24"/>
      <c r="C1036" s="21"/>
      <c r="D1036" s="22"/>
      <c r="E1036" s="327"/>
      <c r="F1036" s="26"/>
      <c r="G1036" s="32"/>
      <c r="H1036" s="23"/>
      <c r="I1036" s="32"/>
      <c r="J1036" s="32"/>
    </row>
    <row r="1037" spans="1:10" ht="12.6" hidden="1" customHeight="1">
      <c r="A1037" s="21"/>
      <c r="B1037" s="24"/>
      <c r="C1037" s="21"/>
      <c r="D1037" s="33">
        <v>220</v>
      </c>
      <c r="E1037" s="201"/>
      <c r="F1037" s="33" t="s">
        <v>1063</v>
      </c>
      <c r="G1037" s="32"/>
      <c r="H1037" s="23"/>
      <c r="I1037" s="32"/>
      <c r="J1037" s="32"/>
    </row>
    <row r="1038" spans="1:10" ht="12.6" hidden="1" customHeight="1">
      <c r="A1038" s="21"/>
      <c r="B1038" s="24"/>
      <c r="C1038" s="21"/>
      <c r="D1038" s="22"/>
      <c r="E1038" s="327">
        <v>423</v>
      </c>
      <c r="F1038" s="22" t="s">
        <v>770</v>
      </c>
      <c r="G1038" s="32"/>
      <c r="H1038" s="23"/>
      <c r="I1038" s="32"/>
      <c r="J1038" s="32"/>
    </row>
    <row r="1039" spans="1:10" ht="12.6" hidden="1" customHeight="1">
      <c r="A1039" s="21"/>
      <c r="B1039" s="24"/>
      <c r="C1039" s="21"/>
      <c r="D1039" s="22"/>
      <c r="E1039" s="327">
        <v>424</v>
      </c>
      <c r="F1039" s="22" t="s">
        <v>771</v>
      </c>
      <c r="G1039" s="32"/>
      <c r="H1039" s="23"/>
      <c r="I1039" s="32"/>
      <c r="J1039" s="32"/>
    </row>
    <row r="1040" spans="1:10" ht="12.6" hidden="1" customHeight="1">
      <c r="A1040" s="21"/>
      <c r="B1040" s="24"/>
      <c r="C1040" s="21"/>
      <c r="D1040" s="22"/>
      <c r="E1040" s="327">
        <v>425</v>
      </c>
      <c r="F1040" s="22" t="s">
        <v>782</v>
      </c>
      <c r="G1040" s="32"/>
      <c r="H1040" s="23"/>
      <c r="I1040" s="32"/>
      <c r="J1040" s="32"/>
    </row>
    <row r="1041" spans="1:10" ht="12.6" hidden="1" customHeight="1">
      <c r="A1041" s="21"/>
      <c r="B1041" s="24"/>
      <c r="C1041" s="21"/>
      <c r="D1041" s="22"/>
      <c r="E1041" s="327">
        <v>426</v>
      </c>
      <c r="F1041" s="22" t="s">
        <v>776</v>
      </c>
      <c r="G1041" s="32"/>
      <c r="H1041" s="23"/>
      <c r="I1041" s="32"/>
      <c r="J1041" s="32"/>
    </row>
    <row r="1042" spans="1:10" ht="12.6" hidden="1" customHeight="1">
      <c r="A1042" s="21"/>
      <c r="B1042" s="24"/>
      <c r="C1042" s="21"/>
      <c r="D1042" s="22"/>
      <c r="E1042" s="327">
        <v>512</v>
      </c>
      <c r="F1042" s="191" t="s">
        <v>785</v>
      </c>
      <c r="G1042" s="342"/>
      <c r="H1042" s="192"/>
      <c r="I1042" s="342"/>
      <c r="J1042" s="342"/>
    </row>
    <row r="1043" spans="1:10" ht="12.6" hidden="1" customHeight="1">
      <c r="A1043" s="21"/>
      <c r="B1043" s="24"/>
      <c r="C1043" s="21"/>
      <c r="D1043" s="22"/>
      <c r="E1043" s="327"/>
      <c r="F1043" s="26" t="s">
        <v>1064</v>
      </c>
      <c r="G1043" s="23"/>
      <c r="H1043" s="23"/>
      <c r="I1043" s="23"/>
      <c r="J1043" s="23"/>
    </row>
    <row r="1044" spans="1:10" ht="12.6" hidden="1" customHeight="1">
      <c r="A1044" s="21"/>
      <c r="B1044" s="24"/>
      <c r="C1044" s="21"/>
      <c r="D1044" s="22"/>
      <c r="E1044" s="165" t="s">
        <v>1040</v>
      </c>
      <c r="F1044" s="166" t="s">
        <v>1037</v>
      </c>
      <c r="G1044" s="30">
        <f>SUM(G1038:G1042)</f>
        <v>0</v>
      </c>
      <c r="H1044" s="23"/>
      <c r="I1044" s="23"/>
      <c r="J1044" s="30">
        <f>SUM(G1044:I1044)</f>
        <v>0</v>
      </c>
    </row>
    <row r="1045" spans="1:10" ht="12.6" hidden="1" customHeight="1">
      <c r="A1045" s="21"/>
      <c r="B1045" s="24"/>
      <c r="C1045" s="21"/>
      <c r="D1045" s="22"/>
      <c r="E1045" s="165">
        <v>13</v>
      </c>
      <c r="F1045" s="166" t="s">
        <v>1038</v>
      </c>
      <c r="G1045" s="30"/>
      <c r="H1045" s="23"/>
      <c r="I1045" s="23">
        <f>SUM(I1038:I1042)</f>
        <v>0</v>
      </c>
      <c r="J1045" s="30"/>
    </row>
    <row r="1046" spans="1:10" ht="12.6" hidden="1" customHeight="1">
      <c r="A1046" s="21"/>
      <c r="B1046" s="24"/>
      <c r="C1046" s="21"/>
      <c r="D1046" s="22"/>
      <c r="E1046" s="327"/>
      <c r="F1046" s="167" t="s">
        <v>1065</v>
      </c>
      <c r="G1046" s="195">
        <f>G1044+G1045</f>
        <v>0</v>
      </c>
      <c r="H1046" s="195"/>
      <c r="I1046" s="195">
        <f>I1044+I1045</f>
        <v>0</v>
      </c>
      <c r="J1046" s="195">
        <f>SUM(G1046:I1046)</f>
        <v>0</v>
      </c>
    </row>
    <row r="1047" spans="1:10" ht="12.6" customHeight="1">
      <c r="A1047" s="21"/>
      <c r="B1047" s="24"/>
      <c r="C1047" s="21"/>
      <c r="D1047" s="22"/>
      <c r="E1047" s="327"/>
      <c r="F1047" s="26" t="s">
        <v>85</v>
      </c>
      <c r="G1047" s="30"/>
      <c r="H1047" s="30"/>
      <c r="I1047" s="30"/>
      <c r="J1047" s="30"/>
    </row>
    <row r="1048" spans="1:10" ht="12.6" customHeight="1">
      <c r="A1048" s="21"/>
      <c r="B1048" s="24"/>
      <c r="C1048" s="21"/>
      <c r="D1048" s="22"/>
      <c r="E1048" s="165" t="s">
        <v>1040</v>
      </c>
      <c r="F1048" s="166" t="s">
        <v>1037</v>
      </c>
      <c r="G1048" s="30">
        <f>G1031+G1044</f>
        <v>9284000</v>
      </c>
      <c r="H1048" s="30"/>
      <c r="I1048" s="30"/>
      <c r="J1048" s="30"/>
    </row>
    <row r="1049" spans="1:10" ht="12.6" customHeight="1">
      <c r="A1049" s="21"/>
      <c r="B1049" s="24"/>
      <c r="C1049" s="21"/>
      <c r="D1049" s="22"/>
      <c r="E1049" s="198" t="s">
        <v>80</v>
      </c>
      <c r="F1049" s="166" t="s">
        <v>82</v>
      </c>
      <c r="G1049" s="30"/>
      <c r="H1049" s="30">
        <f>H1032</f>
        <v>17000</v>
      </c>
      <c r="I1049" s="30"/>
      <c r="J1049" s="30"/>
    </row>
    <row r="1050" spans="1:10" ht="12.6" customHeight="1">
      <c r="A1050" s="21"/>
      <c r="B1050" s="24"/>
      <c r="C1050" s="21"/>
      <c r="D1050" s="22"/>
      <c r="E1050" s="198" t="s">
        <v>81</v>
      </c>
      <c r="F1050" s="166" t="s">
        <v>83</v>
      </c>
      <c r="G1050" s="30"/>
      <c r="H1050" s="30"/>
      <c r="I1050" s="30">
        <f>I1033</f>
        <v>70000</v>
      </c>
      <c r="J1050" s="30"/>
    </row>
    <row r="1051" spans="1:10" ht="12.6" customHeight="1">
      <c r="A1051" s="21"/>
      <c r="B1051" s="24"/>
      <c r="C1051" s="21"/>
      <c r="D1051" s="22"/>
      <c r="E1051" s="165" t="s">
        <v>1289</v>
      </c>
      <c r="F1051" s="166" t="s">
        <v>1290</v>
      </c>
      <c r="G1051" s="30"/>
      <c r="H1051" s="30"/>
      <c r="I1051" s="30">
        <v>110000</v>
      </c>
      <c r="J1051" s="30"/>
    </row>
    <row r="1052" spans="1:10" ht="12.6" customHeight="1">
      <c r="A1052" s="21"/>
      <c r="B1052" s="24"/>
      <c r="C1052" s="21"/>
      <c r="D1052" s="22"/>
      <c r="E1052" s="327"/>
      <c r="F1052" s="167" t="s">
        <v>86</v>
      </c>
      <c r="G1052" s="197">
        <f>G1035</f>
        <v>9284000</v>
      </c>
      <c r="H1052" s="197">
        <f>H1035</f>
        <v>17000</v>
      </c>
      <c r="I1052" s="197">
        <f>I1035</f>
        <v>180000</v>
      </c>
      <c r="J1052" s="197">
        <f>SUM(G1052:I1052)</f>
        <v>9481000</v>
      </c>
    </row>
    <row r="1053" spans="1:10" ht="12.6" customHeight="1">
      <c r="A1053" s="21"/>
      <c r="B1053" s="24"/>
      <c r="C1053" s="21"/>
      <c r="D1053" s="22"/>
      <c r="E1053" s="327"/>
      <c r="F1053" s="26"/>
      <c r="G1053" s="30"/>
      <c r="H1053" s="30"/>
      <c r="I1053" s="30"/>
      <c r="J1053" s="23"/>
    </row>
    <row r="1054" spans="1:10" ht="25.5" hidden="1" customHeight="1">
      <c r="A1054" s="21"/>
      <c r="B1054" s="24"/>
      <c r="C1054" s="31" t="s">
        <v>1231</v>
      </c>
      <c r="D1054" s="22"/>
      <c r="E1054" s="327"/>
      <c r="F1054" s="187" t="s">
        <v>1284</v>
      </c>
      <c r="G1054" s="30"/>
      <c r="H1054" s="30"/>
      <c r="I1054" s="30"/>
      <c r="J1054" s="23"/>
    </row>
    <row r="1055" spans="1:10" ht="12.6" hidden="1" customHeight="1">
      <c r="A1055" s="21"/>
      <c r="B1055" s="24"/>
      <c r="C1055" s="21"/>
      <c r="D1055" s="33">
        <v>820</v>
      </c>
      <c r="E1055" s="201"/>
      <c r="F1055" s="206" t="s">
        <v>805</v>
      </c>
      <c r="G1055" s="30"/>
      <c r="H1055" s="30"/>
      <c r="I1055" s="30"/>
      <c r="J1055" s="23"/>
    </row>
    <row r="1056" spans="1:10" ht="12.6" hidden="1" customHeight="1">
      <c r="A1056" s="21"/>
      <c r="B1056" s="24"/>
      <c r="C1056" s="21"/>
      <c r="D1056" s="22"/>
      <c r="E1056" s="327">
        <v>481</v>
      </c>
      <c r="F1056" s="207" t="s">
        <v>974</v>
      </c>
      <c r="G1056" s="202"/>
      <c r="H1056" s="192"/>
      <c r="I1056" s="342"/>
      <c r="J1056" s="203">
        <f>SUM(G1056:I1056)</f>
        <v>0</v>
      </c>
    </row>
    <row r="1057" spans="1:10" ht="12.6" hidden="1" customHeight="1">
      <c r="A1057" s="21"/>
      <c r="B1057" s="24"/>
      <c r="C1057" s="21"/>
      <c r="D1057" s="22"/>
      <c r="E1057" s="327"/>
      <c r="F1057" s="26" t="s">
        <v>87</v>
      </c>
      <c r="G1057" s="23"/>
      <c r="H1057" s="23"/>
      <c r="I1057" s="23"/>
      <c r="J1057" s="30"/>
    </row>
    <row r="1058" spans="1:10" ht="12.6" hidden="1" customHeight="1">
      <c r="A1058" s="21"/>
      <c r="B1058" s="24"/>
      <c r="C1058" s="21"/>
      <c r="D1058" s="22"/>
      <c r="E1058" s="165" t="s">
        <v>1040</v>
      </c>
      <c r="F1058" s="166" t="s">
        <v>1037</v>
      </c>
      <c r="G1058" s="30">
        <f>SUM(G1056:G1056)</f>
        <v>0</v>
      </c>
      <c r="H1058" s="23"/>
      <c r="I1058" s="23"/>
      <c r="J1058" s="30">
        <f>SUM(G1058:I1058)</f>
        <v>0</v>
      </c>
    </row>
    <row r="1059" spans="1:10" ht="12.6" hidden="1" customHeight="1">
      <c r="A1059" s="21"/>
      <c r="B1059" s="24"/>
      <c r="C1059" s="21"/>
      <c r="D1059" s="22"/>
      <c r="E1059" s="165">
        <v>13</v>
      </c>
      <c r="F1059" s="166" t="s">
        <v>1038</v>
      </c>
      <c r="G1059" s="30"/>
      <c r="H1059" s="23"/>
      <c r="I1059" s="23">
        <f>SUM(I1056:I1056)</f>
        <v>0</v>
      </c>
      <c r="J1059" s="30"/>
    </row>
    <row r="1060" spans="1:10" ht="12.6" hidden="1" customHeight="1">
      <c r="A1060" s="21"/>
      <c r="B1060" s="24"/>
      <c r="C1060" s="21"/>
      <c r="D1060" s="22"/>
      <c r="E1060" s="327"/>
      <c r="F1060" s="167" t="s">
        <v>84</v>
      </c>
      <c r="G1060" s="195">
        <f>G1058+G1059</f>
        <v>0</v>
      </c>
      <c r="H1060" s="195"/>
      <c r="I1060" s="195">
        <f>I1058+I1059</f>
        <v>0</v>
      </c>
      <c r="J1060" s="195">
        <f>SUM(G1060:I1060)</f>
        <v>0</v>
      </c>
    </row>
    <row r="1061" spans="1:10" ht="17.45" hidden="1" customHeight="1">
      <c r="A1061" s="21"/>
      <c r="B1061" s="24"/>
      <c r="C1061" s="21"/>
      <c r="D1061" s="22"/>
      <c r="E1061" s="327"/>
      <c r="F1061" s="26" t="s">
        <v>1285</v>
      </c>
      <c r="G1061" s="30"/>
      <c r="H1061" s="30"/>
      <c r="I1061" s="30"/>
      <c r="J1061" s="30"/>
    </row>
    <row r="1062" spans="1:10" ht="12.6" hidden="1" customHeight="1">
      <c r="A1062" s="21"/>
      <c r="B1062" s="24"/>
      <c r="C1062" s="21"/>
      <c r="D1062" s="22"/>
      <c r="E1062" s="165" t="s">
        <v>1040</v>
      </c>
      <c r="F1062" s="166" t="s">
        <v>1037</v>
      </c>
      <c r="G1062" s="30">
        <f>G1058</f>
        <v>0</v>
      </c>
      <c r="H1062" s="30"/>
      <c r="I1062" s="30"/>
      <c r="J1062" s="30"/>
    </row>
    <row r="1063" spans="1:10" ht="12.6" hidden="1" customHeight="1">
      <c r="A1063" s="21"/>
      <c r="B1063" s="24"/>
      <c r="C1063" s="21"/>
      <c r="D1063" s="22"/>
      <c r="E1063" s="165">
        <v>13</v>
      </c>
      <c r="F1063" s="166" t="s">
        <v>1038</v>
      </c>
      <c r="G1063" s="30"/>
      <c r="H1063" s="30"/>
      <c r="I1063" s="30">
        <f>I1059</f>
        <v>0</v>
      </c>
      <c r="J1063" s="30"/>
    </row>
    <row r="1064" spans="1:10" ht="12.6" hidden="1" customHeight="1">
      <c r="A1064" s="21"/>
      <c r="B1064" s="24"/>
      <c r="C1064" s="21"/>
      <c r="D1064" s="22"/>
      <c r="E1064" s="327"/>
      <c r="F1064" s="167" t="s">
        <v>1286</v>
      </c>
      <c r="G1064" s="197">
        <f>G1060</f>
        <v>0</v>
      </c>
      <c r="H1064" s="197">
        <f>H1060</f>
        <v>0</v>
      </c>
      <c r="I1064" s="197">
        <f>I1060</f>
        <v>0</v>
      </c>
      <c r="J1064" s="197">
        <f>SUM(G1064:I1064)</f>
        <v>0</v>
      </c>
    </row>
    <row r="1065" spans="1:10" ht="4.9000000000000004" customHeight="1">
      <c r="A1065" s="21"/>
      <c r="B1065" s="24"/>
      <c r="C1065" s="21"/>
      <c r="D1065" s="22"/>
      <c r="E1065" s="327"/>
      <c r="F1065" s="26"/>
      <c r="G1065" s="30"/>
      <c r="H1065" s="30"/>
      <c r="I1065" s="30"/>
      <c r="J1065" s="23"/>
    </row>
    <row r="1066" spans="1:10" ht="12.6" hidden="1" customHeight="1">
      <c r="A1066" s="21"/>
      <c r="B1066" s="24"/>
      <c r="C1066" s="31" t="s">
        <v>88</v>
      </c>
      <c r="D1066" s="22"/>
      <c r="E1066" s="327"/>
      <c r="F1066" s="26" t="s">
        <v>89</v>
      </c>
      <c r="G1066" s="30"/>
      <c r="H1066" s="30"/>
      <c r="I1066" s="30"/>
      <c r="J1066" s="23"/>
    </row>
    <row r="1067" spans="1:10" ht="12.6" hidden="1" customHeight="1">
      <c r="A1067" s="21"/>
      <c r="B1067" s="24"/>
      <c r="C1067" s="21"/>
      <c r="D1067" s="33">
        <v>820</v>
      </c>
      <c r="E1067" s="201"/>
      <c r="F1067" s="33" t="s">
        <v>805</v>
      </c>
      <c r="G1067" s="30"/>
      <c r="H1067" s="30"/>
      <c r="I1067" s="30"/>
      <c r="J1067" s="23"/>
    </row>
    <row r="1068" spans="1:10" ht="12.6" hidden="1" customHeight="1">
      <c r="A1068" s="21"/>
      <c r="B1068" s="24"/>
      <c r="C1068" s="21"/>
      <c r="D1068" s="22"/>
      <c r="E1068" s="327">
        <v>421</v>
      </c>
      <c r="F1068" s="207" t="s">
        <v>775</v>
      </c>
      <c r="G1068" s="202"/>
      <c r="H1068" s="192"/>
      <c r="I1068" s="342"/>
      <c r="J1068" s="203">
        <f>SUM(G1068:I1068)</f>
        <v>0</v>
      </c>
    </row>
    <row r="1069" spans="1:10" ht="12.6" hidden="1" customHeight="1">
      <c r="A1069" s="21"/>
      <c r="B1069" s="24"/>
      <c r="C1069" s="21"/>
      <c r="D1069" s="22"/>
      <c r="E1069" s="327"/>
      <c r="F1069" s="26" t="s">
        <v>87</v>
      </c>
      <c r="G1069" s="23"/>
      <c r="H1069" s="23"/>
      <c r="I1069" s="23"/>
      <c r="J1069" s="30"/>
    </row>
    <row r="1070" spans="1:10" ht="12.6" hidden="1" customHeight="1">
      <c r="A1070" s="21"/>
      <c r="B1070" s="24"/>
      <c r="C1070" s="21"/>
      <c r="D1070" s="22"/>
      <c r="E1070" s="165" t="s">
        <v>1040</v>
      </c>
      <c r="F1070" s="166" t="s">
        <v>1037</v>
      </c>
      <c r="G1070" s="30">
        <f>G1068</f>
        <v>0</v>
      </c>
      <c r="H1070" s="23"/>
      <c r="I1070" s="23"/>
      <c r="J1070" s="30">
        <f>SUM(G1070:I1070)</f>
        <v>0</v>
      </c>
    </row>
    <row r="1071" spans="1:10" ht="12.6" hidden="1" customHeight="1">
      <c r="A1071" s="21"/>
      <c r="B1071" s="24"/>
      <c r="C1071" s="21"/>
      <c r="D1071" s="22"/>
      <c r="E1071" s="165">
        <v>13</v>
      </c>
      <c r="F1071" s="166" t="s">
        <v>1038</v>
      </c>
      <c r="G1071" s="30"/>
      <c r="H1071" s="23"/>
      <c r="I1071" s="23">
        <f>I1068</f>
        <v>0</v>
      </c>
      <c r="J1071" s="30"/>
    </row>
    <row r="1072" spans="1:10" ht="12.6" hidden="1" customHeight="1">
      <c r="A1072" s="21"/>
      <c r="B1072" s="24"/>
      <c r="C1072" s="21"/>
      <c r="D1072" s="22"/>
      <c r="E1072" s="327"/>
      <c r="F1072" s="167" t="s">
        <v>84</v>
      </c>
      <c r="G1072" s="195">
        <f>G1070+G1071</f>
        <v>0</v>
      </c>
      <c r="H1072" s="195"/>
      <c r="I1072" s="195">
        <f>I1070+I1071</f>
        <v>0</v>
      </c>
      <c r="J1072" s="195">
        <f>SUM(G1072:I1072)</f>
        <v>0</v>
      </c>
    </row>
    <row r="1073" spans="1:10" ht="12.6" hidden="1" customHeight="1">
      <c r="A1073" s="21"/>
      <c r="B1073" s="24"/>
      <c r="C1073" s="21"/>
      <c r="D1073" s="22"/>
      <c r="E1073" s="327"/>
      <c r="F1073" s="26" t="s">
        <v>90</v>
      </c>
      <c r="G1073" s="30"/>
      <c r="H1073" s="30"/>
      <c r="I1073" s="30"/>
      <c r="J1073" s="30"/>
    </row>
    <row r="1074" spans="1:10" ht="12.6" hidden="1" customHeight="1">
      <c r="A1074" s="21"/>
      <c r="B1074" s="24"/>
      <c r="C1074" s="21"/>
      <c r="D1074" s="22"/>
      <c r="E1074" s="165" t="s">
        <v>1040</v>
      </c>
      <c r="F1074" s="166" t="s">
        <v>1037</v>
      </c>
      <c r="G1074" s="30">
        <f>G1070</f>
        <v>0</v>
      </c>
      <c r="H1074" s="30"/>
      <c r="I1074" s="30"/>
      <c r="J1074" s="30"/>
    </row>
    <row r="1075" spans="1:10" ht="12.6" hidden="1" customHeight="1">
      <c r="A1075" s="21"/>
      <c r="B1075" s="24"/>
      <c r="C1075" s="21"/>
      <c r="D1075" s="22"/>
      <c r="E1075" s="165">
        <v>13</v>
      </c>
      <c r="F1075" s="166" t="s">
        <v>1038</v>
      </c>
      <c r="G1075" s="30"/>
      <c r="H1075" s="30"/>
      <c r="I1075" s="30">
        <f>I1071</f>
        <v>0</v>
      </c>
      <c r="J1075" s="30"/>
    </row>
    <row r="1076" spans="1:10" ht="12.6" hidden="1" customHeight="1">
      <c r="A1076" s="21"/>
      <c r="B1076" s="24"/>
      <c r="C1076" s="21"/>
      <c r="D1076" s="22"/>
      <c r="E1076" s="327"/>
      <c r="F1076" s="167" t="s">
        <v>91</v>
      </c>
      <c r="G1076" s="195">
        <f>G1074+G1075</f>
        <v>0</v>
      </c>
      <c r="H1076" s="195">
        <f>H1074+H1075</f>
        <v>0</v>
      </c>
      <c r="I1076" s="195">
        <f>I1074+I1075</f>
        <v>0</v>
      </c>
      <c r="J1076" s="194">
        <f>SUM(G1076:I1076)</f>
        <v>0</v>
      </c>
    </row>
    <row r="1077" spans="1:10" ht="4.1500000000000004" customHeight="1">
      <c r="A1077" s="21"/>
      <c r="B1077" s="24"/>
      <c r="C1077" s="21"/>
      <c r="D1077" s="22"/>
      <c r="E1077" s="327"/>
      <c r="F1077" s="26"/>
      <c r="G1077" s="30"/>
      <c r="H1077" s="30"/>
      <c r="I1077" s="30"/>
      <c r="J1077" s="23"/>
    </row>
    <row r="1078" spans="1:10" ht="12.6" customHeight="1">
      <c r="A1078" s="21"/>
      <c r="B1078" s="24"/>
      <c r="C1078" s="21"/>
      <c r="D1078" s="22"/>
      <c r="E1078" s="327"/>
      <c r="F1078" s="26" t="s">
        <v>92</v>
      </c>
      <c r="G1078" s="30"/>
      <c r="H1078" s="30"/>
      <c r="I1078" s="30"/>
      <c r="J1078" s="30"/>
    </row>
    <row r="1079" spans="1:10" ht="12.6" customHeight="1">
      <c r="A1079" s="21"/>
      <c r="B1079" s="24"/>
      <c r="C1079" s="21"/>
      <c r="D1079" s="22"/>
      <c r="E1079" s="165" t="s">
        <v>1040</v>
      </c>
      <c r="F1079" s="166" t="s">
        <v>1037</v>
      </c>
      <c r="G1079" s="30">
        <f>G1048+G1062+G1074</f>
        <v>9284000</v>
      </c>
      <c r="H1079" s="30"/>
      <c r="I1079" s="30"/>
      <c r="J1079" s="30"/>
    </row>
    <row r="1080" spans="1:10" ht="12.6" customHeight="1">
      <c r="A1080" s="21"/>
      <c r="B1080" s="24"/>
      <c r="C1080" s="21"/>
      <c r="D1080" s="22"/>
      <c r="E1080" s="198" t="s">
        <v>80</v>
      </c>
      <c r="F1080" s="166" t="s">
        <v>82</v>
      </c>
      <c r="G1080" s="30"/>
      <c r="H1080" s="30">
        <f>H1049</f>
        <v>17000</v>
      </c>
      <c r="I1080" s="30"/>
      <c r="J1080" s="30"/>
    </row>
    <row r="1081" spans="1:10" ht="12.6" customHeight="1">
      <c r="A1081" s="21"/>
      <c r="B1081" s="24"/>
      <c r="C1081" s="21"/>
      <c r="D1081" s="22"/>
      <c r="E1081" s="198" t="s">
        <v>81</v>
      </c>
      <c r="F1081" s="166" t="s">
        <v>83</v>
      </c>
      <c r="G1081" s="30"/>
      <c r="H1081" s="30"/>
      <c r="I1081" s="30">
        <f>I1050</f>
        <v>70000</v>
      </c>
      <c r="J1081" s="30"/>
    </row>
    <row r="1082" spans="1:10" ht="12.6" customHeight="1">
      <c r="A1082" s="21"/>
      <c r="B1082" s="24"/>
      <c r="C1082" s="21"/>
      <c r="D1082" s="22"/>
      <c r="E1082" s="165" t="s">
        <v>1287</v>
      </c>
      <c r="F1082" s="166" t="s">
        <v>1288</v>
      </c>
      <c r="G1082" s="30"/>
      <c r="H1082" s="30"/>
      <c r="I1082" s="30">
        <f>I1051+I1063+I1075</f>
        <v>110000</v>
      </c>
      <c r="J1082" s="30"/>
    </row>
    <row r="1083" spans="1:10" ht="12.6" customHeight="1">
      <c r="A1083" s="21"/>
      <c r="B1083" s="24"/>
      <c r="C1083" s="21"/>
      <c r="D1083" s="22"/>
      <c r="E1083" s="327"/>
      <c r="F1083" s="167" t="s">
        <v>93</v>
      </c>
      <c r="G1083" s="197">
        <f>G1052+G1064+G1076</f>
        <v>9284000</v>
      </c>
      <c r="H1083" s="195">
        <f>H1052+H1064+H1076</f>
        <v>17000</v>
      </c>
      <c r="I1083" s="195">
        <f>I1052+I1064+I1076</f>
        <v>180000</v>
      </c>
      <c r="J1083" s="195">
        <f>SUM(G1083:I1083)</f>
        <v>9481000</v>
      </c>
    </row>
    <row r="1084" spans="1:10" ht="12.6" customHeight="1">
      <c r="A1084" s="21"/>
      <c r="B1084" s="24"/>
      <c r="C1084" s="21"/>
      <c r="D1084" s="22"/>
      <c r="E1084" s="327"/>
      <c r="F1084" s="26"/>
      <c r="G1084" s="30"/>
      <c r="H1084" s="30"/>
      <c r="I1084" s="30"/>
      <c r="J1084" s="30"/>
    </row>
    <row r="1085" spans="1:10" ht="12.6" customHeight="1">
      <c r="A1085" s="21"/>
      <c r="B1085" s="24"/>
      <c r="C1085" s="21"/>
      <c r="D1085" s="22"/>
      <c r="E1085" s="327"/>
      <c r="F1085" s="26" t="s">
        <v>75</v>
      </c>
      <c r="G1085" s="30"/>
      <c r="H1085" s="30"/>
      <c r="I1085" s="30"/>
      <c r="J1085" s="30"/>
    </row>
    <row r="1086" spans="1:10" ht="12.6" customHeight="1">
      <c r="A1086" s="21"/>
      <c r="B1086" s="24"/>
      <c r="C1086" s="21"/>
      <c r="D1086" s="22"/>
      <c r="E1086" s="165" t="s">
        <v>1040</v>
      </c>
      <c r="F1086" s="166" t="s">
        <v>1037</v>
      </c>
      <c r="G1086" s="30">
        <f>G1079</f>
        <v>9284000</v>
      </c>
      <c r="H1086" s="30"/>
      <c r="I1086" s="30"/>
      <c r="J1086" s="30"/>
    </row>
    <row r="1087" spans="1:10" ht="12.6" customHeight="1">
      <c r="A1087" s="21"/>
      <c r="B1087" s="24"/>
      <c r="C1087" s="21"/>
      <c r="D1087" s="22"/>
      <c r="E1087" s="198" t="s">
        <v>80</v>
      </c>
      <c r="F1087" s="166" t="s">
        <v>82</v>
      </c>
      <c r="G1087" s="30"/>
      <c r="H1087" s="30">
        <f>H1080</f>
        <v>17000</v>
      </c>
      <c r="I1087" s="30"/>
      <c r="J1087" s="30"/>
    </row>
    <row r="1088" spans="1:10" ht="12.6" customHeight="1">
      <c r="A1088" s="21"/>
      <c r="B1088" s="24"/>
      <c r="C1088" s="21"/>
      <c r="D1088" s="22"/>
      <c r="E1088" s="198" t="s">
        <v>81</v>
      </c>
      <c r="F1088" s="166" t="s">
        <v>83</v>
      </c>
      <c r="G1088" s="30"/>
      <c r="H1088" s="30"/>
      <c r="I1088" s="30">
        <f>I1081</f>
        <v>70000</v>
      </c>
      <c r="J1088" s="30"/>
    </row>
    <row r="1089" spans="1:10" ht="12.6" customHeight="1">
      <c r="A1089" s="21"/>
      <c r="B1089" s="24"/>
      <c r="C1089" s="21"/>
      <c r="D1089" s="22"/>
      <c r="E1089" s="165" t="s">
        <v>1289</v>
      </c>
      <c r="F1089" s="166" t="s">
        <v>1291</v>
      </c>
      <c r="G1089" s="30"/>
      <c r="H1089" s="30"/>
      <c r="I1089" s="30">
        <f>I1082</f>
        <v>110000</v>
      </c>
      <c r="J1089" s="30"/>
    </row>
    <row r="1090" spans="1:10" ht="12.6" customHeight="1">
      <c r="A1090" s="21"/>
      <c r="B1090" s="24"/>
      <c r="C1090" s="21"/>
      <c r="D1090" s="22"/>
      <c r="E1090" s="327"/>
      <c r="F1090" s="167" t="s">
        <v>63</v>
      </c>
      <c r="G1090" s="197">
        <f>G1083</f>
        <v>9284000</v>
      </c>
      <c r="H1090" s="197">
        <f>H1083</f>
        <v>17000</v>
      </c>
      <c r="I1090" s="197">
        <f>I1083</f>
        <v>180000</v>
      </c>
      <c r="J1090" s="197">
        <f>SUM(G1090:I1090)</f>
        <v>9481000</v>
      </c>
    </row>
    <row r="1091" spans="1:10" ht="12.6" customHeight="1">
      <c r="A1091" s="21"/>
      <c r="B1091" s="24"/>
      <c r="C1091" s="21"/>
      <c r="D1091" s="22"/>
      <c r="E1091" s="327"/>
      <c r="F1091" s="26"/>
      <c r="G1091" s="30"/>
      <c r="H1091" s="30"/>
      <c r="I1091" s="30"/>
      <c r="J1091" s="30"/>
    </row>
    <row r="1092" spans="1:10" ht="12.6" customHeight="1">
      <c r="A1092" s="21"/>
      <c r="B1092" s="315" t="s">
        <v>1193</v>
      </c>
      <c r="C1092" s="21"/>
      <c r="D1092" s="22"/>
      <c r="E1092" s="327"/>
      <c r="F1092" s="26" t="s">
        <v>796</v>
      </c>
      <c r="G1092" s="30"/>
      <c r="H1092" s="30"/>
      <c r="I1092" s="30"/>
      <c r="J1092" s="30"/>
    </row>
    <row r="1093" spans="1:10" ht="12.6" customHeight="1">
      <c r="A1093" s="21"/>
      <c r="B1093" s="24"/>
      <c r="C1093" s="21"/>
      <c r="D1093" s="22"/>
      <c r="E1093" s="327"/>
      <c r="F1093" s="26" t="s">
        <v>96</v>
      </c>
      <c r="G1093" s="30"/>
      <c r="H1093" s="30"/>
      <c r="I1093" s="30"/>
      <c r="J1093" s="30"/>
    </row>
    <row r="1094" spans="1:10" ht="24" customHeight="1">
      <c r="A1094" s="21"/>
      <c r="B1094" s="24"/>
      <c r="C1094" s="354" t="s">
        <v>97</v>
      </c>
      <c r="D1094" s="22"/>
      <c r="E1094" s="327"/>
      <c r="F1094" s="164" t="s">
        <v>1454</v>
      </c>
      <c r="G1094" s="30"/>
      <c r="H1094" s="30"/>
      <c r="I1094" s="30"/>
      <c r="J1094" s="30"/>
    </row>
    <row r="1095" spans="1:10" ht="24.75" customHeight="1">
      <c r="A1095" s="21"/>
      <c r="B1095" s="24"/>
      <c r="C1095" s="31" t="s">
        <v>98</v>
      </c>
      <c r="D1095" s="22"/>
      <c r="E1095" s="327"/>
      <c r="F1095" s="164" t="s">
        <v>1453</v>
      </c>
      <c r="G1095" s="30"/>
      <c r="H1095" s="30"/>
      <c r="I1095" s="30"/>
      <c r="J1095" s="30"/>
    </row>
    <row r="1096" spans="1:10" ht="12.6" customHeight="1">
      <c r="A1096" s="21"/>
      <c r="B1096" s="24"/>
      <c r="C1096" s="21"/>
      <c r="D1096" s="33">
        <v>911</v>
      </c>
      <c r="E1096" s="201"/>
      <c r="F1096" s="33" t="s">
        <v>797</v>
      </c>
      <c r="G1096" s="30"/>
      <c r="H1096" s="30"/>
      <c r="I1096" s="30"/>
      <c r="J1096" s="30"/>
    </row>
    <row r="1097" spans="1:10" ht="12.6" customHeight="1">
      <c r="A1097" s="21"/>
      <c r="B1097" s="24"/>
      <c r="C1097" s="21"/>
      <c r="D1097" s="33"/>
      <c r="E1097" s="327">
        <v>411</v>
      </c>
      <c r="F1097" s="22" t="s">
        <v>929</v>
      </c>
      <c r="G1097" s="23">
        <v>14522000</v>
      </c>
      <c r="H1097" s="23"/>
      <c r="I1097" s="23"/>
      <c r="J1097" s="23">
        <f t="shared" ref="J1097:J1110" si="10">SUM(G1097:I1097)</f>
        <v>14522000</v>
      </c>
    </row>
    <row r="1098" spans="1:10" ht="12.6" customHeight="1">
      <c r="A1098" s="21"/>
      <c r="B1098" s="24"/>
      <c r="C1098" s="21"/>
      <c r="D1098" s="33"/>
      <c r="E1098" s="327">
        <v>412</v>
      </c>
      <c r="F1098" s="22" t="s">
        <v>798</v>
      </c>
      <c r="G1098" s="23">
        <v>2630000</v>
      </c>
      <c r="H1098" s="23"/>
      <c r="I1098" s="23"/>
      <c r="J1098" s="23">
        <f t="shared" si="10"/>
        <v>2630000</v>
      </c>
    </row>
    <row r="1099" spans="1:10" ht="12.6" customHeight="1">
      <c r="A1099" s="21"/>
      <c r="B1099" s="24"/>
      <c r="C1099" s="21"/>
      <c r="D1099" s="33"/>
      <c r="E1099" s="327">
        <v>413</v>
      </c>
      <c r="F1099" s="22" t="s">
        <v>766</v>
      </c>
      <c r="G1099" s="23">
        <v>0</v>
      </c>
      <c r="H1099" s="23"/>
      <c r="I1099" s="23">
        <v>0</v>
      </c>
      <c r="J1099" s="23">
        <f>SUM(G1099+H1099+I1099)</f>
        <v>0</v>
      </c>
    </row>
    <row r="1100" spans="1:10" ht="12.6" customHeight="1">
      <c r="A1100" s="21"/>
      <c r="B1100" s="24"/>
      <c r="C1100" s="21"/>
      <c r="D1100" s="33"/>
      <c r="E1100" s="327">
        <v>414</v>
      </c>
      <c r="F1100" s="22" t="s">
        <v>779</v>
      </c>
      <c r="G1100" s="23">
        <v>50000</v>
      </c>
      <c r="H1100" s="23"/>
      <c r="I1100" s="23">
        <v>0</v>
      </c>
      <c r="J1100" s="23">
        <f>SUM(G1100+H1100+I1100)</f>
        <v>50000</v>
      </c>
    </row>
    <row r="1101" spans="1:10" ht="12.6" customHeight="1">
      <c r="A1101" s="21"/>
      <c r="B1101" s="24"/>
      <c r="C1101" s="21"/>
      <c r="D1101" s="33"/>
      <c r="E1101" s="327">
        <v>415</v>
      </c>
      <c r="F1101" s="22" t="s">
        <v>780</v>
      </c>
      <c r="G1101" s="23">
        <v>1100000</v>
      </c>
      <c r="H1101" s="23"/>
      <c r="I1101" s="23"/>
      <c r="J1101" s="23">
        <f>SUM(G1101:I1101)</f>
        <v>1100000</v>
      </c>
    </row>
    <row r="1102" spans="1:10" ht="12.6" customHeight="1">
      <c r="A1102" s="21"/>
      <c r="B1102" s="24"/>
      <c r="C1102" s="21"/>
      <c r="D1102" s="33"/>
      <c r="E1102" s="327">
        <v>416</v>
      </c>
      <c r="F1102" s="22" t="s">
        <v>799</v>
      </c>
      <c r="G1102" s="23">
        <v>400000</v>
      </c>
      <c r="H1102" s="23"/>
      <c r="I1102" s="23"/>
      <c r="J1102" s="23">
        <f t="shared" si="10"/>
        <v>400000</v>
      </c>
    </row>
    <row r="1103" spans="1:10" ht="12.6" customHeight="1">
      <c r="A1103" s="21"/>
      <c r="B1103" s="24"/>
      <c r="C1103" s="21"/>
      <c r="D1103" s="33"/>
      <c r="E1103" s="327">
        <v>421</v>
      </c>
      <c r="F1103" s="22" t="s">
        <v>775</v>
      </c>
      <c r="G1103" s="382">
        <f>810000+700000</f>
        <v>1510000</v>
      </c>
      <c r="H1103" s="382">
        <v>5000</v>
      </c>
      <c r="I1103" s="382">
        <f>1280000-700000</f>
        <v>580000</v>
      </c>
      <c r="J1103" s="23">
        <f t="shared" si="10"/>
        <v>2095000</v>
      </c>
    </row>
    <row r="1104" spans="1:10" ht="12.6" customHeight="1">
      <c r="A1104" s="21"/>
      <c r="B1104" s="24"/>
      <c r="C1104" s="21"/>
      <c r="D1104" s="33"/>
      <c r="E1104" s="327">
        <v>422</v>
      </c>
      <c r="F1104" s="22" t="s">
        <v>769</v>
      </c>
      <c r="G1104" s="382">
        <f>20000</f>
        <v>20000</v>
      </c>
      <c r="H1104" s="23"/>
      <c r="I1104" s="382">
        <f>200000-20000</f>
        <v>180000</v>
      </c>
      <c r="J1104" s="23">
        <f t="shared" si="10"/>
        <v>200000</v>
      </c>
    </row>
    <row r="1105" spans="1:10" ht="12.6" customHeight="1">
      <c r="A1105" s="21"/>
      <c r="B1105" s="24"/>
      <c r="C1105" s="21"/>
      <c r="D1105" s="33"/>
      <c r="E1105" s="327">
        <v>423</v>
      </c>
      <c r="F1105" s="22" t="s">
        <v>770</v>
      </c>
      <c r="G1105" s="382">
        <f>100000+560000</f>
        <v>660000</v>
      </c>
      <c r="H1105" s="23"/>
      <c r="I1105" s="382">
        <f>920000+650000-560000</f>
        <v>1010000</v>
      </c>
      <c r="J1105" s="23">
        <f t="shared" si="10"/>
        <v>1670000</v>
      </c>
    </row>
    <row r="1106" spans="1:10" ht="12.6" customHeight="1">
      <c r="A1106" s="21"/>
      <c r="B1106" s="24"/>
      <c r="C1106" s="21"/>
      <c r="D1106" s="33"/>
      <c r="E1106" s="327">
        <v>424</v>
      </c>
      <c r="F1106" s="22" t="s">
        <v>771</v>
      </c>
      <c r="G1106" s="382">
        <f>200000+50000</f>
        <v>250000</v>
      </c>
      <c r="H1106" s="23"/>
      <c r="I1106" s="382">
        <f>150000-50000</f>
        <v>100000</v>
      </c>
      <c r="J1106" s="23">
        <f t="shared" si="10"/>
        <v>350000</v>
      </c>
    </row>
    <row r="1107" spans="1:10" ht="12.6" customHeight="1">
      <c r="A1107" s="21"/>
      <c r="B1107" s="24"/>
      <c r="C1107" s="21"/>
      <c r="D1107" s="33"/>
      <c r="E1107" s="327">
        <v>425</v>
      </c>
      <c r="F1107" s="22" t="s">
        <v>782</v>
      </c>
      <c r="G1107" s="382">
        <f>400000+100000</f>
        <v>500000</v>
      </c>
      <c r="H1107" s="23"/>
      <c r="I1107" s="382">
        <f>150000-100000</f>
        <v>50000</v>
      </c>
      <c r="J1107" s="23">
        <f t="shared" si="10"/>
        <v>550000</v>
      </c>
    </row>
    <row r="1108" spans="1:10" ht="12.6" customHeight="1">
      <c r="A1108" s="21"/>
      <c r="B1108" s="24"/>
      <c r="C1108" s="21"/>
      <c r="D1108" s="33"/>
      <c r="E1108" s="327">
        <v>426</v>
      </c>
      <c r="F1108" s="22" t="s">
        <v>776</v>
      </c>
      <c r="G1108" s="382">
        <f>1450000+1370000</f>
        <v>2820000</v>
      </c>
      <c r="H1108" s="23"/>
      <c r="I1108" s="382">
        <f>1470000-1370000</f>
        <v>100000</v>
      </c>
      <c r="J1108" s="23">
        <f t="shared" si="10"/>
        <v>2920000</v>
      </c>
    </row>
    <row r="1109" spans="1:10" ht="12.6" customHeight="1">
      <c r="A1109" s="21"/>
      <c r="B1109" s="24"/>
      <c r="C1109" s="21"/>
      <c r="D1109" s="33"/>
      <c r="E1109" s="327">
        <v>465</v>
      </c>
      <c r="F1109" s="28" t="s">
        <v>756</v>
      </c>
      <c r="G1109" s="23">
        <v>2115000</v>
      </c>
      <c r="H1109" s="23"/>
      <c r="I1109" s="23"/>
      <c r="J1109" s="23">
        <f>SUM(G1109:I1109)</f>
        <v>2115000</v>
      </c>
    </row>
    <row r="1110" spans="1:10" ht="12.6" customHeight="1">
      <c r="A1110" s="21"/>
      <c r="B1110" s="24"/>
      <c r="C1110" s="21"/>
      <c r="D1110" s="33"/>
      <c r="E1110" s="327">
        <v>482</v>
      </c>
      <c r="F1110" s="22" t="s">
        <v>788</v>
      </c>
      <c r="G1110" s="382">
        <f>40000</f>
        <v>40000</v>
      </c>
      <c r="H1110" s="23">
        <v>0</v>
      </c>
      <c r="I1110" s="23"/>
      <c r="J1110" s="23">
        <f t="shared" si="10"/>
        <v>40000</v>
      </c>
    </row>
    <row r="1111" spans="1:10" ht="12.6" customHeight="1">
      <c r="A1111" s="21"/>
      <c r="B1111" s="24"/>
      <c r="C1111" s="21"/>
      <c r="D1111" s="33"/>
      <c r="E1111" s="327">
        <v>511</v>
      </c>
      <c r="F1111" s="22" t="s">
        <v>784</v>
      </c>
      <c r="G1111" s="23">
        <v>150000</v>
      </c>
      <c r="H1111" s="23"/>
      <c r="I1111" s="29">
        <v>2000000</v>
      </c>
      <c r="J1111" s="23">
        <f>SUM(G1111+H1111+I1111)</f>
        <v>2150000</v>
      </c>
    </row>
    <row r="1112" spans="1:10" ht="12.6" customHeight="1">
      <c r="A1112" s="21"/>
      <c r="B1112" s="24"/>
      <c r="C1112" s="21"/>
      <c r="D1112" s="33"/>
      <c r="E1112" s="327">
        <v>512</v>
      </c>
      <c r="F1112" s="191" t="s">
        <v>785</v>
      </c>
      <c r="G1112" s="192">
        <v>150000</v>
      </c>
      <c r="H1112" s="192"/>
      <c r="I1112" s="192">
        <v>800000</v>
      </c>
      <c r="J1112" s="192">
        <f>SUM(G1112+H1112+I1112)</f>
        <v>950000</v>
      </c>
    </row>
    <row r="1113" spans="1:10" ht="12.6" customHeight="1">
      <c r="A1113" s="21"/>
      <c r="B1113" s="24"/>
      <c r="C1113" s="21"/>
      <c r="D1113" s="22"/>
      <c r="E1113" s="327"/>
      <c r="F1113" s="26" t="s">
        <v>99</v>
      </c>
      <c r="G1113" s="23"/>
      <c r="H1113" s="23"/>
      <c r="I1113" s="23"/>
      <c r="J1113" s="23"/>
    </row>
    <row r="1114" spans="1:10" ht="12.6" customHeight="1">
      <c r="A1114" s="21"/>
      <c r="B1114" s="24"/>
      <c r="C1114" s="21"/>
      <c r="D1114" s="22"/>
      <c r="E1114" s="165" t="s">
        <v>1040</v>
      </c>
      <c r="F1114" s="166" t="s">
        <v>1037</v>
      </c>
      <c r="G1114" s="30">
        <f>SUM(G1097:G1112)</f>
        <v>26917000</v>
      </c>
      <c r="I1114" s="23"/>
      <c r="J1114" s="30">
        <f>SUM(G1114:I1114)</f>
        <v>26917000</v>
      </c>
    </row>
    <row r="1115" spans="1:10" ht="12.6" customHeight="1">
      <c r="A1115" s="21"/>
      <c r="B1115" s="24"/>
      <c r="C1115" s="21"/>
      <c r="D1115" s="22"/>
      <c r="E1115" s="198" t="s">
        <v>80</v>
      </c>
      <c r="F1115" s="166" t="s">
        <v>82</v>
      </c>
      <c r="G1115" s="30"/>
      <c r="H1115" s="383">
        <v>5000</v>
      </c>
      <c r="J1115" s="30">
        <f>SUM(G1115:I1115)</f>
        <v>5000</v>
      </c>
    </row>
    <row r="1116" spans="1:10" ht="12.6" customHeight="1">
      <c r="A1116" s="21"/>
      <c r="B1116" s="24"/>
      <c r="C1116" s="21"/>
      <c r="D1116" s="22"/>
      <c r="E1116" s="198" t="s">
        <v>81</v>
      </c>
      <c r="F1116" s="166" t="s">
        <v>83</v>
      </c>
      <c r="G1116" s="30"/>
      <c r="H1116" s="23"/>
      <c r="I1116" s="30"/>
      <c r="J1116" s="30">
        <f>SUM(G1116:I1116)</f>
        <v>0</v>
      </c>
    </row>
    <row r="1117" spans="1:10" ht="12.6" customHeight="1">
      <c r="A1117" s="21"/>
      <c r="B1117" s="24"/>
      <c r="C1117" s="21"/>
      <c r="D1117" s="22"/>
      <c r="E1117" s="165">
        <v>13</v>
      </c>
      <c r="F1117" s="166" t="s">
        <v>1038</v>
      </c>
      <c r="G1117" s="30"/>
      <c r="H1117" s="23"/>
      <c r="I1117" s="23">
        <f>1370000+2800000</f>
        <v>4170000</v>
      </c>
      <c r="J1117" s="30">
        <f>SUM(G1117:I1117)</f>
        <v>4170000</v>
      </c>
    </row>
    <row r="1118" spans="1:10" ht="12.6" customHeight="1">
      <c r="A1118" s="21"/>
      <c r="B1118" s="24"/>
      <c r="C1118" s="21"/>
      <c r="D1118" s="22"/>
      <c r="E1118" s="404" t="s">
        <v>1522</v>
      </c>
      <c r="F1118" s="240" t="s">
        <v>1523</v>
      </c>
      <c r="G1118" s="30"/>
      <c r="H1118" s="23"/>
      <c r="I1118" s="382">
        <v>650000</v>
      </c>
      <c r="J1118" s="30">
        <f>I1118</f>
        <v>650000</v>
      </c>
    </row>
    <row r="1119" spans="1:10" ht="12.6" customHeight="1">
      <c r="A1119" s="21"/>
      <c r="B1119" s="24"/>
      <c r="C1119" s="21"/>
      <c r="D1119" s="22"/>
      <c r="E1119" s="327"/>
      <c r="F1119" s="167" t="s">
        <v>100</v>
      </c>
      <c r="G1119" s="195">
        <f>G1114+G1115+G1116+G1117</f>
        <v>26917000</v>
      </c>
      <c r="H1119" s="195">
        <f>H1114+H1115+H1116+H1117</f>
        <v>5000</v>
      </c>
      <c r="I1119" s="195">
        <f>I1114+I1115+I1116+I1117+I1118</f>
        <v>4820000</v>
      </c>
      <c r="J1119" s="195">
        <f>SUM(G1119:I1119)</f>
        <v>31742000</v>
      </c>
    </row>
    <row r="1120" spans="1:10" ht="4.9000000000000004" customHeight="1">
      <c r="A1120" s="21"/>
      <c r="B1120" s="24"/>
      <c r="C1120" s="21"/>
      <c r="D1120" s="22"/>
      <c r="E1120" s="327"/>
      <c r="F1120" s="26"/>
      <c r="G1120" s="30"/>
      <c r="H1120" s="30"/>
      <c r="I1120" s="30"/>
      <c r="J1120" s="370"/>
    </row>
    <row r="1121" spans="1:10" ht="12.6" customHeight="1">
      <c r="A1121" s="21"/>
      <c r="B1121" s="24"/>
      <c r="C1121" s="21"/>
      <c r="D1121" s="22"/>
      <c r="E1121" s="327"/>
      <c r="F1121" s="26" t="s">
        <v>759</v>
      </c>
      <c r="G1121" s="30"/>
      <c r="H1121" s="30"/>
      <c r="I1121" s="30"/>
      <c r="J1121" s="30"/>
    </row>
    <row r="1122" spans="1:10" ht="12.6" customHeight="1">
      <c r="A1122" s="21"/>
      <c r="B1122" s="24"/>
      <c r="C1122" s="21"/>
      <c r="D1122" s="22"/>
      <c r="E1122" s="165" t="s">
        <v>1040</v>
      </c>
      <c r="F1122" s="166" t="s">
        <v>1037</v>
      </c>
      <c r="G1122" s="30">
        <f>G1114</f>
        <v>26917000</v>
      </c>
      <c r="H1122" s="30"/>
      <c r="I1122" s="30"/>
      <c r="J1122" s="30">
        <f>SUM(G1122:I1122)</f>
        <v>26917000</v>
      </c>
    </row>
    <row r="1123" spans="1:10" ht="12.6" customHeight="1">
      <c r="A1123" s="21"/>
      <c r="B1123" s="24"/>
      <c r="C1123" s="21"/>
      <c r="D1123" s="22"/>
      <c r="E1123" s="198" t="s">
        <v>80</v>
      </c>
      <c r="F1123" s="166" t="s">
        <v>82</v>
      </c>
      <c r="G1123" s="30"/>
      <c r="H1123" s="30">
        <f>H1115</f>
        <v>5000</v>
      </c>
      <c r="I1123" s="30"/>
      <c r="J1123" s="30">
        <f>SUM(G1123:I1123)</f>
        <v>5000</v>
      </c>
    </row>
    <row r="1124" spans="1:10" ht="12.6" customHeight="1">
      <c r="A1124" s="21"/>
      <c r="B1124" s="24"/>
      <c r="C1124" s="21"/>
      <c r="D1124" s="22"/>
      <c r="E1124" s="198" t="s">
        <v>81</v>
      </c>
      <c r="F1124" s="166" t="s">
        <v>83</v>
      </c>
      <c r="G1124" s="30"/>
      <c r="H1124" s="30"/>
      <c r="I1124" s="30">
        <f>I1116</f>
        <v>0</v>
      </c>
      <c r="J1124" s="30">
        <f>SUM(G1124:I1124)</f>
        <v>0</v>
      </c>
    </row>
    <row r="1125" spans="1:10" ht="12.6" customHeight="1">
      <c r="A1125" s="21"/>
      <c r="B1125" s="24"/>
      <c r="C1125" s="21"/>
      <c r="D1125" s="22"/>
      <c r="E1125" s="165">
        <v>13</v>
      </c>
      <c r="F1125" s="166" t="s">
        <v>1038</v>
      </c>
      <c r="G1125" s="30"/>
      <c r="H1125" s="30"/>
      <c r="I1125" s="30">
        <f>I1117</f>
        <v>4170000</v>
      </c>
      <c r="J1125" s="203">
        <f>SUM(G1125:I1125)</f>
        <v>4170000</v>
      </c>
    </row>
    <row r="1126" spans="1:10" ht="12.6" customHeight="1">
      <c r="A1126" s="21"/>
      <c r="B1126" s="24"/>
      <c r="C1126" s="21"/>
      <c r="D1126" s="22"/>
      <c r="E1126" s="404" t="s">
        <v>1522</v>
      </c>
      <c r="F1126" s="240" t="s">
        <v>1523</v>
      </c>
      <c r="G1126" s="30"/>
      <c r="H1126" s="23"/>
      <c r="I1126" s="382">
        <v>650000</v>
      </c>
      <c r="J1126" s="203">
        <f>I1126</f>
        <v>650000</v>
      </c>
    </row>
    <row r="1127" spans="1:10" ht="12.6" customHeight="1">
      <c r="A1127" s="21"/>
      <c r="B1127" s="24"/>
      <c r="C1127" s="21"/>
      <c r="D1127" s="22"/>
      <c r="E1127" s="327"/>
      <c r="F1127" s="167" t="s">
        <v>760</v>
      </c>
      <c r="G1127" s="197">
        <f>G1119</f>
        <v>26917000</v>
      </c>
      <c r="H1127" s="197">
        <f>H1119</f>
        <v>5000</v>
      </c>
      <c r="I1127" s="197">
        <f>I1119</f>
        <v>4820000</v>
      </c>
      <c r="J1127" s="197">
        <f>SUM(G1127:I1127)</f>
        <v>31742000</v>
      </c>
    </row>
    <row r="1128" spans="1:10" ht="5.45" customHeight="1">
      <c r="A1128" s="21"/>
      <c r="B1128" s="24"/>
      <c r="C1128" s="21"/>
      <c r="D1128" s="22"/>
      <c r="E1128" s="327"/>
      <c r="F1128" s="26"/>
      <c r="G1128" s="30"/>
      <c r="H1128" s="30"/>
      <c r="I1128" s="30"/>
      <c r="J1128" s="23"/>
    </row>
    <row r="1129" spans="1:10" ht="12.6" customHeight="1">
      <c r="A1129" s="21"/>
      <c r="B1129" s="24"/>
      <c r="C1129" s="21"/>
      <c r="D1129" s="22"/>
      <c r="E1129" s="327"/>
      <c r="F1129" s="26" t="s">
        <v>758</v>
      </c>
      <c r="G1129" s="30"/>
      <c r="H1129" s="30"/>
      <c r="I1129" s="30"/>
      <c r="J1129" s="30"/>
    </row>
    <row r="1130" spans="1:10" ht="12.6" customHeight="1">
      <c r="A1130" s="21"/>
      <c r="B1130" s="24"/>
      <c r="C1130" s="21"/>
      <c r="D1130" s="22"/>
      <c r="E1130" s="165" t="s">
        <v>1040</v>
      </c>
      <c r="F1130" s="166" t="s">
        <v>1037</v>
      </c>
      <c r="G1130" s="30">
        <f>G1122</f>
        <v>26917000</v>
      </c>
      <c r="H1130" s="30"/>
      <c r="I1130" s="30"/>
      <c r="J1130" s="30">
        <f>SUM(G1130:I1130)</f>
        <v>26917000</v>
      </c>
    </row>
    <row r="1131" spans="1:10" ht="12.6" customHeight="1">
      <c r="A1131" s="21"/>
      <c r="B1131" s="24"/>
      <c r="C1131" s="21"/>
      <c r="D1131" s="22"/>
      <c r="E1131" s="198" t="s">
        <v>80</v>
      </c>
      <c r="F1131" s="166" t="s">
        <v>82</v>
      </c>
      <c r="G1131" s="30"/>
      <c r="H1131" s="30">
        <f>H1123</f>
        <v>5000</v>
      </c>
      <c r="I1131" s="30"/>
      <c r="J1131" s="30">
        <f>SUM(G1131:I1131)</f>
        <v>5000</v>
      </c>
    </row>
    <row r="1132" spans="1:10" ht="12.6" customHeight="1">
      <c r="A1132" s="21"/>
      <c r="B1132" s="24"/>
      <c r="C1132" s="21"/>
      <c r="D1132" s="22"/>
      <c r="E1132" s="198" t="s">
        <v>81</v>
      </c>
      <c r="F1132" s="166" t="s">
        <v>83</v>
      </c>
      <c r="G1132" s="30"/>
      <c r="H1132" s="30"/>
      <c r="I1132" s="30"/>
      <c r="J1132" s="30">
        <f>SUM(G1132:I1132)</f>
        <v>0</v>
      </c>
    </row>
    <row r="1133" spans="1:10" ht="12.6" customHeight="1">
      <c r="A1133" s="21"/>
      <c r="B1133" s="24"/>
      <c r="C1133" s="21"/>
      <c r="D1133" s="22"/>
      <c r="E1133" s="165">
        <v>13</v>
      </c>
      <c r="F1133" s="166" t="s">
        <v>1038</v>
      </c>
      <c r="G1133" s="30"/>
      <c r="H1133" s="30"/>
      <c r="I1133" s="30">
        <v>4060000</v>
      </c>
      <c r="J1133" s="203">
        <f>SUM(G1133:I1133)</f>
        <v>4060000</v>
      </c>
    </row>
    <row r="1134" spans="1:10" ht="12.6" customHeight="1" thickBot="1">
      <c r="A1134" s="21"/>
      <c r="B1134" s="24"/>
      <c r="C1134" s="21"/>
      <c r="D1134" s="22"/>
      <c r="E1134" s="404" t="s">
        <v>1522</v>
      </c>
      <c r="F1134" s="240" t="s">
        <v>1523</v>
      </c>
      <c r="G1134" s="30"/>
      <c r="H1134" s="23"/>
      <c r="I1134" s="382">
        <v>650000</v>
      </c>
      <c r="J1134" s="405">
        <f>I1134</f>
        <v>650000</v>
      </c>
    </row>
    <row r="1135" spans="1:10" ht="12.6" customHeight="1">
      <c r="A1135" s="21"/>
      <c r="B1135" s="24"/>
      <c r="C1135" s="21"/>
      <c r="D1135" s="22"/>
      <c r="E1135" s="327"/>
      <c r="F1135" s="167" t="s">
        <v>761</v>
      </c>
      <c r="G1135" s="197">
        <f>G1127</f>
        <v>26917000</v>
      </c>
      <c r="H1135" s="197">
        <f>H1127</f>
        <v>5000</v>
      </c>
      <c r="I1135" s="197">
        <f>I1127</f>
        <v>4820000</v>
      </c>
      <c r="J1135" s="210">
        <f>SUM(G1135:I1135)</f>
        <v>31742000</v>
      </c>
    </row>
    <row r="1136" spans="1:10" ht="19.899999999999999" customHeight="1">
      <c r="A1136" s="21"/>
      <c r="B1136" s="24"/>
      <c r="C1136" s="21"/>
      <c r="D1136" s="22"/>
      <c r="E1136" s="327"/>
      <c r="F1136" s="26" t="s">
        <v>94</v>
      </c>
      <c r="G1136" s="30"/>
      <c r="H1136" s="30"/>
      <c r="I1136" s="277" t="s">
        <v>724</v>
      </c>
      <c r="J1136" s="30"/>
    </row>
    <row r="1137" spans="1:17" ht="12.6" customHeight="1">
      <c r="A1137" s="21"/>
      <c r="B1137" s="24"/>
      <c r="C1137" s="21"/>
      <c r="D1137" s="22"/>
      <c r="E1137" s="165" t="s">
        <v>1040</v>
      </c>
      <c r="F1137" s="166" t="s">
        <v>1037</v>
      </c>
      <c r="G1137" s="30">
        <f>G1130</f>
        <v>26917000</v>
      </c>
      <c r="H1137" s="30"/>
      <c r="I1137" s="30"/>
      <c r="J1137" s="30">
        <f>SUM(G1137:I1137)</f>
        <v>26917000</v>
      </c>
    </row>
    <row r="1138" spans="1:17" ht="12.6" customHeight="1">
      <c r="A1138" s="21"/>
      <c r="B1138" s="24"/>
      <c r="C1138" s="21"/>
      <c r="D1138" s="22"/>
      <c r="E1138" s="198" t="s">
        <v>80</v>
      </c>
      <c r="F1138" s="166" t="s">
        <v>82</v>
      </c>
      <c r="G1138" s="30"/>
      <c r="H1138" s="30">
        <f>H1131</f>
        <v>5000</v>
      </c>
      <c r="I1138" s="30"/>
      <c r="J1138" s="30">
        <f>SUM(G1138:I1138)</f>
        <v>5000</v>
      </c>
    </row>
    <row r="1139" spans="1:17" ht="12.6" customHeight="1">
      <c r="A1139" s="21"/>
      <c r="B1139" s="24"/>
      <c r="C1139" s="21"/>
      <c r="D1139" s="22"/>
      <c r="E1139" s="198" t="s">
        <v>81</v>
      </c>
      <c r="F1139" s="166" t="s">
        <v>83</v>
      </c>
      <c r="G1139" s="30"/>
      <c r="H1139" s="30"/>
      <c r="I1139" s="30">
        <f>I1132</f>
        <v>0</v>
      </c>
      <c r="J1139" s="30">
        <f>SUM(G1139:I1139)</f>
        <v>0</v>
      </c>
    </row>
    <row r="1140" spans="1:17" ht="12.6" customHeight="1">
      <c r="A1140" s="21"/>
      <c r="B1140" s="24"/>
      <c r="C1140" s="21"/>
      <c r="D1140" s="22"/>
      <c r="E1140" s="165">
        <v>13</v>
      </c>
      <c r="F1140" s="166" t="s">
        <v>1038</v>
      </c>
      <c r="G1140" s="30"/>
      <c r="H1140" s="30"/>
      <c r="I1140" s="30">
        <f>I1133</f>
        <v>4060000</v>
      </c>
      <c r="J1140" s="203">
        <f>SUM(G1140:I1140)</f>
        <v>4060000</v>
      </c>
    </row>
    <row r="1141" spans="1:17" s="304" customFormat="1" ht="12.6" customHeight="1">
      <c r="A1141" s="25"/>
      <c r="B1141" s="20"/>
      <c r="C1141" s="25"/>
      <c r="D1141" s="26"/>
      <c r="E1141" s="327"/>
      <c r="F1141" s="167" t="s">
        <v>95</v>
      </c>
      <c r="G1141" s="197">
        <f>G1135</f>
        <v>26917000</v>
      </c>
      <c r="H1141" s="197">
        <f>H1135</f>
        <v>5000</v>
      </c>
      <c r="I1141" s="197">
        <f>I1135</f>
        <v>4820000</v>
      </c>
      <c r="J1141" s="197">
        <f>SUM(G1141:I1141)</f>
        <v>31742000</v>
      </c>
      <c r="K1141" s="19"/>
      <c r="L1141" s="19"/>
      <c r="M1141" s="19"/>
      <c r="N1141" s="19"/>
      <c r="O1141" s="19"/>
      <c r="P1141" s="19"/>
      <c r="Q1141" s="19"/>
    </row>
    <row r="1142" spans="1:17" s="304" customFormat="1" ht="12.6" customHeight="1">
      <c r="A1142" s="25"/>
      <c r="B1142" s="20"/>
      <c r="C1142" s="25"/>
      <c r="D1142" s="26"/>
      <c r="E1142" s="327"/>
      <c r="F1142" s="26"/>
      <c r="G1142" s="30"/>
      <c r="H1142" s="30"/>
      <c r="I1142" s="30"/>
      <c r="J1142" s="30"/>
      <c r="K1142" s="19"/>
      <c r="L1142" s="19"/>
      <c r="M1142" s="19"/>
      <c r="N1142" s="19"/>
      <c r="O1142" s="19"/>
      <c r="P1142" s="19"/>
      <c r="Q1142" s="19"/>
    </row>
    <row r="1143" spans="1:17" s="304" customFormat="1" ht="12.6" customHeight="1">
      <c r="A1143" s="21"/>
      <c r="B1143" s="315" t="s">
        <v>1194</v>
      </c>
      <c r="C1143" s="21"/>
      <c r="D1143" s="22"/>
      <c r="E1143" s="327"/>
      <c r="F1143" s="26" t="s">
        <v>800</v>
      </c>
      <c r="G1143" s="30"/>
      <c r="H1143" s="30"/>
      <c r="I1143" s="30"/>
      <c r="J1143" s="30"/>
      <c r="K1143" s="19"/>
      <c r="L1143" s="19"/>
      <c r="M1143" s="19"/>
      <c r="N1143" s="19"/>
      <c r="O1143" s="19"/>
      <c r="P1143" s="19"/>
      <c r="Q1143" s="19"/>
    </row>
    <row r="1144" spans="1:17" s="304" customFormat="1" ht="12.6" customHeight="1">
      <c r="A1144" s="21"/>
      <c r="B1144" s="24"/>
      <c r="C1144" s="354" t="s">
        <v>1030</v>
      </c>
      <c r="D1144" s="22"/>
      <c r="E1144" s="327"/>
      <c r="F1144" s="164" t="s">
        <v>1032</v>
      </c>
      <c r="G1144" s="30"/>
      <c r="H1144" s="30"/>
      <c r="I1144" s="30"/>
      <c r="J1144" s="30"/>
      <c r="K1144" s="19"/>
      <c r="L1144" s="19"/>
      <c r="M1144" s="19"/>
      <c r="N1144" s="19"/>
      <c r="O1144" s="19"/>
      <c r="P1144" s="19"/>
      <c r="Q1144" s="19"/>
    </row>
    <row r="1145" spans="1:17" s="304" customFormat="1" ht="12.6" customHeight="1">
      <c r="A1145" s="21"/>
      <c r="B1145" s="24"/>
      <c r="C1145" s="31" t="s">
        <v>103</v>
      </c>
      <c r="D1145" s="22"/>
      <c r="E1145" s="327"/>
      <c r="F1145" s="164" t="s">
        <v>1239</v>
      </c>
      <c r="G1145" s="30"/>
      <c r="H1145" s="30"/>
      <c r="I1145" s="30"/>
      <c r="J1145" s="30"/>
      <c r="K1145" s="19"/>
      <c r="L1145" s="19"/>
      <c r="M1145" s="19"/>
      <c r="N1145" s="19"/>
      <c r="O1145" s="19"/>
      <c r="P1145" s="19"/>
      <c r="Q1145" s="19"/>
    </row>
    <row r="1146" spans="1:17" s="304" customFormat="1" ht="12.6" customHeight="1">
      <c r="A1146" s="21"/>
      <c r="B1146" s="24"/>
      <c r="C1146" s="21"/>
      <c r="D1146" s="33">
        <v>160</v>
      </c>
      <c r="E1146" s="201"/>
      <c r="F1146" s="33" t="s">
        <v>104</v>
      </c>
      <c r="G1146" s="30"/>
      <c r="H1146" s="30"/>
      <c r="I1146" s="30"/>
      <c r="J1146" s="30"/>
      <c r="K1146" s="19"/>
      <c r="L1146" s="19"/>
      <c r="M1146" s="19"/>
      <c r="N1146" s="19"/>
      <c r="O1146" s="19"/>
      <c r="P1146" s="19"/>
      <c r="Q1146" s="19"/>
    </row>
    <row r="1147" spans="1:17" s="304" customFormat="1" ht="12.6" hidden="1" customHeight="1">
      <c r="A1147" s="21"/>
      <c r="B1147" s="24"/>
      <c r="C1147" s="21"/>
      <c r="D1147" s="33"/>
      <c r="E1147" s="327">
        <v>411</v>
      </c>
      <c r="F1147" s="22" t="s">
        <v>929</v>
      </c>
      <c r="G1147" s="23"/>
      <c r="H1147" s="23"/>
      <c r="I1147" s="23"/>
      <c r="J1147" s="23">
        <f>SUM(G1147:I1147)</f>
        <v>0</v>
      </c>
      <c r="K1147" s="19"/>
      <c r="L1147" s="19"/>
      <c r="M1147" s="19"/>
      <c r="N1147" s="19"/>
      <c r="O1147" s="19"/>
      <c r="P1147" s="19"/>
      <c r="Q1147" s="19"/>
    </row>
    <row r="1148" spans="1:17" s="304" customFormat="1" ht="12.6" hidden="1" customHeight="1">
      <c r="A1148" s="21"/>
      <c r="B1148" s="24"/>
      <c r="C1148" s="21"/>
      <c r="D1148" s="33"/>
      <c r="E1148" s="327">
        <v>412</v>
      </c>
      <c r="F1148" s="22" t="s">
        <v>798</v>
      </c>
      <c r="G1148" s="23"/>
      <c r="H1148" s="23"/>
      <c r="I1148" s="23"/>
      <c r="J1148" s="23">
        <f>SUM(G1148:I1148)</f>
        <v>0</v>
      </c>
      <c r="K1148" s="19"/>
      <c r="L1148" s="19"/>
      <c r="M1148" s="19"/>
      <c r="N1148" s="19"/>
      <c r="O1148" s="19"/>
      <c r="P1148" s="19"/>
      <c r="Q1148" s="19"/>
    </row>
    <row r="1149" spans="1:17" s="304" customFormat="1" ht="12.6" hidden="1" customHeight="1">
      <c r="A1149" s="21"/>
      <c r="B1149" s="24"/>
      <c r="C1149" s="21"/>
      <c r="D1149" s="33"/>
      <c r="E1149" s="327">
        <v>413</v>
      </c>
      <c r="F1149" s="22" t="s">
        <v>766</v>
      </c>
      <c r="G1149" s="23"/>
      <c r="H1149" s="23"/>
      <c r="I1149" s="23"/>
      <c r="J1149" s="23">
        <f>SUM(G1149+H1149+I1149)</f>
        <v>0</v>
      </c>
      <c r="K1149" s="19"/>
      <c r="L1149" s="19"/>
      <c r="M1149" s="19"/>
      <c r="N1149" s="19"/>
      <c r="O1149" s="19"/>
      <c r="P1149" s="19"/>
      <c r="Q1149" s="19"/>
    </row>
    <row r="1150" spans="1:17" s="304" customFormat="1" ht="12.6" hidden="1" customHeight="1">
      <c r="A1150" s="21"/>
      <c r="B1150" s="24"/>
      <c r="C1150" s="21"/>
      <c r="D1150" s="33"/>
      <c r="E1150" s="327">
        <v>414</v>
      </c>
      <c r="F1150" s="22" t="s">
        <v>779</v>
      </c>
      <c r="G1150" s="23"/>
      <c r="H1150" s="23"/>
      <c r="I1150" s="23"/>
      <c r="J1150" s="23">
        <f>SUM(G1150+H1150+I1150)</f>
        <v>0</v>
      </c>
      <c r="K1150" s="19"/>
      <c r="L1150" s="19"/>
      <c r="M1150" s="19"/>
      <c r="N1150" s="19"/>
      <c r="O1150" s="19"/>
      <c r="P1150" s="19"/>
      <c r="Q1150" s="19"/>
    </row>
    <row r="1151" spans="1:17" s="304" customFormat="1" ht="12.6" hidden="1" customHeight="1">
      <c r="A1151" s="21"/>
      <c r="B1151" s="24"/>
      <c r="C1151" s="21"/>
      <c r="D1151" s="33"/>
      <c r="E1151" s="327">
        <v>415</v>
      </c>
      <c r="F1151" s="22" t="s">
        <v>780</v>
      </c>
      <c r="G1151" s="23"/>
      <c r="H1151" s="23"/>
      <c r="I1151" s="23"/>
      <c r="J1151" s="23">
        <f t="shared" ref="J1151:J1162" si="11">SUM(G1151:I1151)</f>
        <v>0</v>
      </c>
      <c r="K1151" s="19"/>
      <c r="L1151" s="19"/>
      <c r="M1151" s="19"/>
      <c r="N1151" s="19"/>
      <c r="O1151" s="19"/>
      <c r="P1151" s="19"/>
      <c r="Q1151" s="19"/>
    </row>
    <row r="1152" spans="1:17" s="304" customFormat="1" ht="12.6" hidden="1" customHeight="1">
      <c r="A1152" s="21"/>
      <c r="B1152" s="24"/>
      <c r="C1152" s="21"/>
      <c r="D1152" s="33"/>
      <c r="E1152" s="327">
        <v>416</v>
      </c>
      <c r="F1152" s="22" t="s">
        <v>799</v>
      </c>
      <c r="G1152" s="23"/>
      <c r="H1152" s="23"/>
      <c r="I1152" s="23"/>
      <c r="J1152" s="23">
        <f t="shared" si="11"/>
        <v>0</v>
      </c>
      <c r="K1152" s="19"/>
      <c r="L1152" s="19"/>
      <c r="M1152" s="19"/>
      <c r="N1152" s="19"/>
      <c r="O1152" s="19"/>
      <c r="P1152" s="19"/>
      <c r="Q1152" s="19"/>
    </row>
    <row r="1153" spans="1:17" s="304" customFormat="1" ht="12.6" customHeight="1">
      <c r="A1153" s="21"/>
      <c r="B1153" s="24"/>
      <c r="C1153" s="21"/>
      <c r="D1153" s="33"/>
      <c r="E1153" s="327">
        <v>421</v>
      </c>
      <c r="F1153" s="22" t="s">
        <v>775</v>
      </c>
      <c r="G1153" s="23">
        <v>530000</v>
      </c>
      <c r="H1153" s="23"/>
      <c r="I1153" s="23"/>
      <c r="J1153" s="23">
        <f t="shared" si="11"/>
        <v>530000</v>
      </c>
      <c r="K1153" s="19"/>
      <c r="L1153" s="19"/>
      <c r="M1153" s="19"/>
      <c r="N1153" s="19"/>
      <c r="O1153" s="19"/>
      <c r="P1153" s="19"/>
      <c r="Q1153" s="19"/>
    </row>
    <row r="1154" spans="1:17" s="304" customFormat="1" ht="12.6" customHeight="1">
      <c r="A1154" s="21"/>
      <c r="B1154" s="24"/>
      <c r="C1154" s="21"/>
      <c r="D1154" s="33"/>
      <c r="E1154" s="327">
        <v>423</v>
      </c>
      <c r="F1154" s="22" t="s">
        <v>770</v>
      </c>
      <c r="G1154" s="23">
        <v>300000</v>
      </c>
      <c r="H1154" s="23"/>
      <c r="I1154" s="23"/>
      <c r="J1154" s="23">
        <f t="shared" si="11"/>
        <v>300000</v>
      </c>
      <c r="K1154" s="19"/>
      <c r="L1154" s="19"/>
      <c r="M1154" s="19"/>
      <c r="N1154" s="19"/>
      <c r="O1154" s="19"/>
      <c r="P1154" s="19"/>
      <c r="Q1154" s="19"/>
    </row>
    <row r="1155" spans="1:17" s="304" customFormat="1" ht="12.6" customHeight="1">
      <c r="A1155" s="21"/>
      <c r="B1155" s="24"/>
      <c r="C1155" s="21"/>
      <c r="D1155" s="33"/>
      <c r="E1155" s="327">
        <v>424</v>
      </c>
      <c r="F1155" s="22" t="s">
        <v>771</v>
      </c>
      <c r="G1155" s="23">
        <v>200000</v>
      </c>
      <c r="H1155" s="23"/>
      <c r="I1155" s="23"/>
      <c r="J1155" s="23">
        <f t="shared" si="11"/>
        <v>200000</v>
      </c>
      <c r="K1155" s="19"/>
      <c r="L1155" s="19"/>
      <c r="M1155" s="19"/>
      <c r="N1155" s="19"/>
      <c r="O1155" s="19"/>
      <c r="P1155" s="19"/>
      <c r="Q1155" s="19"/>
    </row>
    <row r="1156" spans="1:17" s="304" customFormat="1" ht="12.6" customHeight="1">
      <c r="A1156" s="21"/>
      <c r="B1156" s="24"/>
      <c r="C1156" s="21"/>
      <c r="D1156" s="33"/>
      <c r="E1156" s="327">
        <v>425</v>
      </c>
      <c r="F1156" s="22" t="s">
        <v>782</v>
      </c>
      <c r="G1156" s="23">
        <v>3770000</v>
      </c>
      <c r="H1156" s="23"/>
      <c r="I1156" s="23"/>
      <c r="J1156" s="23">
        <f t="shared" si="11"/>
        <v>3770000</v>
      </c>
      <c r="K1156" s="19"/>
      <c r="L1156" s="19"/>
      <c r="M1156" s="19"/>
      <c r="N1156" s="19"/>
      <c r="O1156" s="19"/>
      <c r="P1156" s="19"/>
      <c r="Q1156" s="19"/>
    </row>
    <row r="1157" spans="1:17" s="304" customFormat="1" ht="12.6" customHeight="1">
      <c r="A1157" s="21"/>
      <c r="B1157" s="24"/>
      <c r="C1157" s="21"/>
      <c r="D1157" s="33"/>
      <c r="E1157" s="327">
        <v>426</v>
      </c>
      <c r="F1157" s="22" t="s">
        <v>776</v>
      </c>
      <c r="G1157" s="23">
        <v>2720000</v>
      </c>
      <c r="H1157" s="23"/>
      <c r="I1157" s="23"/>
      <c r="J1157" s="23">
        <f t="shared" si="11"/>
        <v>2720000</v>
      </c>
      <c r="K1157" s="19"/>
      <c r="L1157" s="19"/>
      <c r="M1157" s="19"/>
      <c r="N1157" s="19"/>
      <c r="O1157" s="19"/>
      <c r="P1157" s="19"/>
      <c r="Q1157" s="19"/>
    </row>
    <row r="1158" spans="1:17" s="304" customFormat="1" ht="12.6" hidden="1" customHeight="1">
      <c r="A1158" s="21"/>
      <c r="B1158" s="24"/>
      <c r="C1158" s="21"/>
      <c r="D1158" s="33"/>
      <c r="E1158" s="327">
        <v>483</v>
      </c>
      <c r="F1158" s="22" t="s">
        <v>1292</v>
      </c>
      <c r="G1158" s="23"/>
      <c r="H1158" s="23"/>
      <c r="I1158" s="23"/>
      <c r="J1158" s="23">
        <f t="shared" si="11"/>
        <v>0</v>
      </c>
      <c r="K1158" s="19"/>
      <c r="L1158" s="19"/>
      <c r="M1158" s="19"/>
      <c r="N1158" s="19"/>
      <c r="O1158" s="19"/>
      <c r="P1158" s="19"/>
      <c r="Q1158" s="19"/>
    </row>
    <row r="1159" spans="1:17" s="304" customFormat="1" ht="12.6" hidden="1" customHeight="1">
      <c r="A1159" s="21"/>
      <c r="B1159" s="24"/>
      <c r="C1159" s="21"/>
      <c r="D1159" s="33"/>
      <c r="E1159" s="327"/>
      <c r="F1159" s="22"/>
      <c r="G1159" s="23"/>
      <c r="H1159" s="23"/>
      <c r="I1159" s="23"/>
      <c r="J1159" s="23"/>
      <c r="K1159" s="19"/>
      <c r="L1159" s="19"/>
      <c r="M1159" s="19"/>
      <c r="N1159" s="19"/>
      <c r="O1159" s="19"/>
      <c r="P1159" s="19"/>
      <c r="Q1159" s="19"/>
    </row>
    <row r="1160" spans="1:17" s="304" customFormat="1" ht="12.6" hidden="1" customHeight="1">
      <c r="A1160" s="21"/>
      <c r="B1160" s="24"/>
      <c r="C1160" s="21"/>
      <c r="D1160" s="33"/>
      <c r="E1160" s="27">
        <v>511</v>
      </c>
      <c r="F1160" s="28" t="s">
        <v>784</v>
      </c>
      <c r="G1160" s="29"/>
      <c r="H1160" s="29"/>
      <c r="I1160" s="29"/>
      <c r="J1160" s="29">
        <f t="shared" si="11"/>
        <v>0</v>
      </c>
      <c r="K1160" s="19"/>
      <c r="L1160" s="19"/>
      <c r="M1160" s="19"/>
      <c r="N1160" s="19"/>
      <c r="O1160" s="19"/>
      <c r="P1160" s="19"/>
      <c r="Q1160" s="19"/>
    </row>
    <row r="1161" spans="1:17" s="304" customFormat="1" ht="12.6" customHeight="1">
      <c r="A1161" s="21"/>
      <c r="B1161" s="24"/>
      <c r="C1161" s="21"/>
      <c r="D1161" s="33"/>
      <c r="E1161" s="193">
        <v>512</v>
      </c>
      <c r="F1161" s="191" t="s">
        <v>785</v>
      </c>
      <c r="G1161" s="192">
        <v>300000</v>
      </c>
      <c r="H1161" s="192"/>
      <c r="I1161" s="192"/>
      <c r="J1161" s="192">
        <f t="shared" si="11"/>
        <v>300000</v>
      </c>
      <c r="K1161" s="19"/>
      <c r="L1161" s="19"/>
      <c r="M1161" s="19"/>
      <c r="N1161" s="19"/>
      <c r="O1161" s="19"/>
      <c r="P1161" s="19"/>
      <c r="Q1161" s="19"/>
    </row>
    <row r="1162" spans="1:17" s="304" customFormat="1" ht="12.6" hidden="1" customHeight="1">
      <c r="A1162" s="21"/>
      <c r="B1162" s="24"/>
      <c r="C1162" s="21"/>
      <c r="D1162" s="33"/>
      <c r="E1162" s="371">
        <v>541</v>
      </c>
      <c r="F1162" s="207" t="s">
        <v>837</v>
      </c>
      <c r="G1162" s="192">
        <v>0</v>
      </c>
      <c r="H1162" s="192"/>
      <c r="I1162" s="192"/>
      <c r="J1162" s="192">
        <f t="shared" si="11"/>
        <v>0</v>
      </c>
      <c r="K1162" s="19"/>
      <c r="L1162" s="19"/>
      <c r="M1162" s="19"/>
      <c r="N1162" s="19"/>
      <c r="O1162" s="19"/>
      <c r="P1162" s="19"/>
      <c r="Q1162" s="19"/>
    </row>
    <row r="1163" spans="1:17" s="304" customFormat="1" ht="12.6" customHeight="1">
      <c r="A1163" s="21"/>
      <c r="B1163" s="24"/>
      <c r="C1163" s="21"/>
      <c r="D1163" s="22"/>
      <c r="E1163" s="327"/>
      <c r="F1163" s="26" t="s">
        <v>105</v>
      </c>
      <c r="G1163" s="23"/>
      <c r="H1163" s="23"/>
      <c r="I1163" s="23"/>
      <c r="J1163" s="23"/>
      <c r="K1163" s="19"/>
      <c r="L1163" s="19"/>
      <c r="M1163" s="19"/>
      <c r="N1163" s="19"/>
      <c r="O1163" s="19"/>
      <c r="P1163" s="19"/>
      <c r="Q1163" s="19"/>
    </row>
    <row r="1164" spans="1:17" s="304" customFormat="1" ht="12.6" customHeight="1">
      <c r="A1164" s="21"/>
      <c r="B1164" s="24"/>
      <c r="C1164" s="21"/>
      <c r="D1164" s="22"/>
      <c r="E1164" s="165" t="s">
        <v>1040</v>
      </c>
      <c r="F1164" s="166" t="s">
        <v>1037</v>
      </c>
      <c r="G1164" s="30">
        <f>SUM(G1147:G1162)</f>
        <v>7820000</v>
      </c>
      <c r="H1164" s="160"/>
      <c r="I1164" s="23"/>
      <c r="J1164" s="30">
        <f>SUM(G1164:I1164)</f>
        <v>7820000</v>
      </c>
      <c r="K1164" s="19"/>
      <c r="L1164" s="19"/>
      <c r="M1164" s="19"/>
      <c r="N1164" s="19"/>
      <c r="O1164" s="19"/>
      <c r="P1164" s="19"/>
      <c r="Q1164" s="19"/>
    </row>
    <row r="1165" spans="1:17" s="304" customFormat="1" ht="12.6" customHeight="1">
      <c r="A1165" s="21"/>
      <c r="B1165" s="24"/>
      <c r="C1165" s="21"/>
      <c r="D1165" s="22"/>
      <c r="E1165" s="198" t="s">
        <v>80</v>
      </c>
      <c r="F1165" s="166" t="s">
        <v>82</v>
      </c>
      <c r="G1165" s="30"/>
      <c r="H1165" s="30">
        <f>SUM(H1147:H1162)</f>
        <v>0</v>
      </c>
      <c r="I1165" s="160"/>
      <c r="J1165" s="30">
        <f>SUM(G1165:I1165)</f>
        <v>0</v>
      </c>
      <c r="K1165" s="19"/>
      <c r="L1165" s="19"/>
      <c r="M1165" s="19"/>
      <c r="N1165" s="19"/>
      <c r="O1165" s="19"/>
      <c r="P1165" s="19"/>
      <c r="Q1165" s="19"/>
    </row>
    <row r="1166" spans="1:17" s="304" customFormat="1" ht="12.6" customHeight="1">
      <c r="A1166" s="21"/>
      <c r="B1166" s="24"/>
      <c r="C1166" s="21"/>
      <c r="D1166" s="22"/>
      <c r="E1166" s="198" t="s">
        <v>81</v>
      </c>
      <c r="F1166" s="166" t="s">
        <v>83</v>
      </c>
      <c r="G1166" s="30"/>
      <c r="H1166" s="23"/>
      <c r="I1166" s="30">
        <v>0</v>
      </c>
      <c r="J1166" s="30">
        <f>SUM(G1166:I1166)</f>
        <v>0</v>
      </c>
      <c r="K1166" s="19"/>
      <c r="L1166" s="19"/>
      <c r="M1166" s="19"/>
      <c r="N1166" s="19"/>
      <c r="O1166" s="19"/>
      <c r="P1166" s="19"/>
      <c r="Q1166" s="19"/>
    </row>
    <row r="1167" spans="1:17" s="304" customFormat="1" ht="12.6" customHeight="1">
      <c r="A1167" s="21"/>
      <c r="B1167" s="24"/>
      <c r="C1167" s="21"/>
      <c r="D1167" s="22"/>
      <c r="E1167" s="165">
        <v>13</v>
      </c>
      <c r="F1167" s="166" t="s">
        <v>1038</v>
      </c>
      <c r="G1167" s="30"/>
      <c r="H1167" s="23"/>
      <c r="I1167" s="30">
        <f>SUM(I1147:I1162)</f>
        <v>0</v>
      </c>
      <c r="J1167" s="30">
        <f>SUM(G1167:I1167)</f>
        <v>0</v>
      </c>
      <c r="K1167" s="19"/>
      <c r="L1167" s="19"/>
      <c r="M1167" s="19"/>
      <c r="N1167" s="19"/>
      <c r="O1167" s="19"/>
      <c r="P1167" s="19"/>
      <c r="Q1167" s="19"/>
    </row>
    <row r="1168" spans="1:17" s="304" customFormat="1" ht="12.6" customHeight="1">
      <c r="A1168" s="21"/>
      <c r="B1168" s="24"/>
      <c r="C1168" s="21"/>
      <c r="D1168" s="22"/>
      <c r="E1168" s="327"/>
      <c r="F1168" s="167" t="s">
        <v>106</v>
      </c>
      <c r="G1168" s="195">
        <f>G1164+G1165+G1166+G1167</f>
        <v>7820000</v>
      </c>
      <c r="H1168" s="195">
        <f>H1164+H1165+H1166+H1167</f>
        <v>0</v>
      </c>
      <c r="I1168" s="195">
        <f>I1164+I1165+I1166+I1167</f>
        <v>0</v>
      </c>
      <c r="J1168" s="195">
        <f>SUM(G1168:I1168)</f>
        <v>7820000</v>
      </c>
      <c r="K1168" s="19"/>
      <c r="L1168" s="19"/>
      <c r="M1168" s="19"/>
      <c r="N1168" s="19"/>
      <c r="O1168" s="19"/>
      <c r="P1168" s="19"/>
      <c r="Q1168" s="19"/>
    </row>
    <row r="1169" spans="1:17" s="304" customFormat="1" ht="6" customHeight="1">
      <c r="A1169" s="21"/>
      <c r="B1169" s="24"/>
      <c r="C1169" s="21"/>
      <c r="D1169" s="22"/>
      <c r="E1169" s="327"/>
      <c r="F1169" s="26"/>
      <c r="G1169" s="30"/>
      <c r="H1169" s="30"/>
      <c r="I1169" s="30"/>
      <c r="J1169" s="370"/>
      <c r="K1169" s="19"/>
      <c r="L1169" s="19"/>
      <c r="M1169" s="19"/>
      <c r="N1169" s="19"/>
      <c r="O1169" s="19"/>
      <c r="P1169" s="19"/>
      <c r="Q1169" s="19"/>
    </row>
    <row r="1170" spans="1:17" s="304" customFormat="1" ht="12.6" customHeight="1">
      <c r="A1170" s="21"/>
      <c r="B1170" s="24"/>
      <c r="C1170" s="21"/>
      <c r="D1170" s="22"/>
      <c r="E1170" s="327"/>
      <c r="F1170" s="26" t="s">
        <v>107</v>
      </c>
      <c r="G1170" s="30"/>
      <c r="H1170" s="30"/>
      <c r="I1170" s="30"/>
      <c r="J1170" s="30"/>
      <c r="K1170" s="19"/>
      <c r="L1170" s="19"/>
      <c r="M1170" s="19"/>
      <c r="N1170" s="19"/>
      <c r="O1170" s="19"/>
      <c r="P1170" s="19"/>
      <c r="Q1170" s="19"/>
    </row>
    <row r="1171" spans="1:17" s="304" customFormat="1" ht="12.6" customHeight="1">
      <c r="A1171" s="21"/>
      <c r="B1171" s="24"/>
      <c r="C1171" s="21"/>
      <c r="D1171" s="22"/>
      <c r="E1171" s="165" t="s">
        <v>1040</v>
      </c>
      <c r="F1171" s="166" t="s">
        <v>1037</v>
      </c>
      <c r="G1171" s="30">
        <f>G1164</f>
        <v>7820000</v>
      </c>
      <c r="H1171" s="30"/>
      <c r="I1171" s="30"/>
      <c r="J1171" s="30">
        <f>SUM(G1171:I1171)</f>
        <v>7820000</v>
      </c>
      <c r="K1171" s="19"/>
      <c r="L1171" s="19"/>
      <c r="M1171" s="19"/>
      <c r="N1171" s="19"/>
      <c r="O1171" s="19"/>
      <c r="P1171" s="19"/>
      <c r="Q1171" s="19"/>
    </row>
    <row r="1172" spans="1:17" s="304" customFormat="1" ht="12.6" customHeight="1">
      <c r="A1172" s="21"/>
      <c r="B1172" s="24"/>
      <c r="C1172" s="21"/>
      <c r="D1172" s="22"/>
      <c r="E1172" s="198" t="s">
        <v>80</v>
      </c>
      <c r="F1172" s="166" t="s">
        <v>82</v>
      </c>
      <c r="G1172" s="30"/>
      <c r="H1172" s="30">
        <f>H1165</f>
        <v>0</v>
      </c>
      <c r="I1172" s="30"/>
      <c r="J1172" s="30">
        <f>SUM(G1172:I1172)</f>
        <v>0</v>
      </c>
      <c r="K1172" s="19"/>
      <c r="L1172" s="19"/>
      <c r="M1172" s="19"/>
      <c r="N1172" s="19"/>
      <c r="O1172" s="19"/>
      <c r="P1172" s="19"/>
      <c r="Q1172" s="19"/>
    </row>
    <row r="1173" spans="1:17" s="304" customFormat="1" ht="12.6" customHeight="1">
      <c r="A1173" s="21"/>
      <c r="B1173" s="24"/>
      <c r="C1173" s="21"/>
      <c r="D1173" s="22"/>
      <c r="E1173" s="198" t="s">
        <v>81</v>
      </c>
      <c r="F1173" s="166" t="s">
        <v>83</v>
      </c>
      <c r="G1173" s="30"/>
      <c r="H1173" s="30"/>
      <c r="I1173" s="30">
        <f>I1166</f>
        <v>0</v>
      </c>
      <c r="J1173" s="30">
        <f>SUM(G1173:I1173)</f>
        <v>0</v>
      </c>
      <c r="K1173" s="19"/>
      <c r="L1173" s="19"/>
      <c r="M1173" s="19"/>
      <c r="N1173" s="19"/>
      <c r="O1173" s="19"/>
      <c r="P1173" s="19"/>
      <c r="Q1173" s="19"/>
    </row>
    <row r="1174" spans="1:17" s="304" customFormat="1" ht="12.6" customHeight="1">
      <c r="A1174" s="21"/>
      <c r="B1174" s="24"/>
      <c r="C1174" s="21"/>
      <c r="D1174" s="22"/>
      <c r="E1174" s="165">
        <v>13</v>
      </c>
      <c r="F1174" s="166" t="s">
        <v>1038</v>
      </c>
      <c r="G1174" s="30"/>
      <c r="H1174" s="30"/>
      <c r="I1174" s="30">
        <f>I1167</f>
        <v>0</v>
      </c>
      <c r="J1174" s="203">
        <f>SUM(G1174:I1174)</f>
        <v>0</v>
      </c>
      <c r="K1174" s="19"/>
      <c r="L1174" s="19"/>
      <c r="M1174" s="19"/>
      <c r="N1174" s="19"/>
      <c r="O1174" s="19"/>
      <c r="P1174" s="19"/>
      <c r="Q1174" s="19"/>
    </row>
    <row r="1175" spans="1:17" s="304" customFormat="1" ht="12.6" customHeight="1">
      <c r="A1175" s="21"/>
      <c r="B1175" s="24"/>
      <c r="C1175" s="21"/>
      <c r="D1175" s="22"/>
      <c r="E1175" s="327"/>
      <c r="F1175" s="167" t="s">
        <v>108</v>
      </c>
      <c r="G1175" s="197">
        <f>G1168</f>
        <v>7820000</v>
      </c>
      <c r="H1175" s="197">
        <f>H1168</f>
        <v>0</v>
      </c>
      <c r="I1175" s="197">
        <f>I1168</f>
        <v>0</v>
      </c>
      <c r="J1175" s="197">
        <f>SUM(G1175:I1175)</f>
        <v>7820000</v>
      </c>
      <c r="K1175" s="19"/>
      <c r="L1175" s="19"/>
      <c r="M1175" s="19"/>
      <c r="N1175" s="19"/>
      <c r="O1175" s="19"/>
      <c r="P1175" s="19"/>
      <c r="Q1175" s="19"/>
    </row>
    <row r="1176" spans="1:17" s="304" customFormat="1" ht="8.4499999999999993" customHeight="1">
      <c r="A1176" s="21"/>
      <c r="B1176" s="24"/>
      <c r="C1176" s="21"/>
      <c r="D1176" s="22"/>
      <c r="E1176" s="327"/>
      <c r="F1176" s="26"/>
      <c r="G1176" s="30"/>
      <c r="H1176" s="30"/>
      <c r="I1176" s="30"/>
      <c r="J1176" s="23"/>
      <c r="K1176" s="19"/>
      <c r="L1176" s="19"/>
      <c r="M1176" s="19"/>
      <c r="N1176" s="19"/>
      <c r="O1176" s="19"/>
      <c r="P1176" s="19"/>
      <c r="Q1176" s="19"/>
    </row>
    <row r="1177" spans="1:17" s="304" customFormat="1" ht="12.6" customHeight="1">
      <c r="A1177" s="21"/>
      <c r="B1177" s="24"/>
      <c r="C1177" s="21"/>
      <c r="D1177" s="22"/>
      <c r="E1177" s="327"/>
      <c r="F1177" s="26" t="s">
        <v>1047</v>
      </c>
      <c r="G1177" s="30"/>
      <c r="H1177" s="30"/>
      <c r="I1177" s="30"/>
      <c r="J1177" s="30"/>
      <c r="K1177" s="19"/>
      <c r="L1177" s="19"/>
      <c r="M1177" s="19"/>
      <c r="N1177" s="19"/>
      <c r="O1177" s="19"/>
      <c r="P1177" s="19"/>
      <c r="Q1177" s="19"/>
    </row>
    <row r="1178" spans="1:17" s="304" customFormat="1" ht="12.6" customHeight="1">
      <c r="A1178" s="21"/>
      <c r="B1178" s="24"/>
      <c r="C1178" s="21"/>
      <c r="D1178" s="22"/>
      <c r="E1178" s="165" t="s">
        <v>1040</v>
      </c>
      <c r="F1178" s="166" t="s">
        <v>1037</v>
      </c>
      <c r="G1178" s="30">
        <f>G1171</f>
        <v>7820000</v>
      </c>
      <c r="H1178" s="30"/>
      <c r="I1178" s="30"/>
      <c r="J1178" s="30">
        <f>SUM(G1178:I1178)</f>
        <v>7820000</v>
      </c>
      <c r="K1178" s="19"/>
      <c r="L1178" s="19"/>
      <c r="M1178" s="19"/>
      <c r="N1178" s="19"/>
      <c r="O1178" s="19"/>
      <c r="P1178" s="19"/>
      <c r="Q1178" s="19"/>
    </row>
    <row r="1179" spans="1:17" s="304" customFormat="1" ht="12.6" customHeight="1">
      <c r="A1179" s="21"/>
      <c r="B1179" s="24"/>
      <c r="C1179" s="21"/>
      <c r="D1179" s="22"/>
      <c r="E1179" s="198" t="s">
        <v>80</v>
      </c>
      <c r="F1179" s="166" t="s">
        <v>82</v>
      </c>
      <c r="G1179" s="30"/>
      <c r="H1179" s="30">
        <f>H1172</f>
        <v>0</v>
      </c>
      <c r="I1179" s="30"/>
      <c r="J1179" s="30">
        <f>SUM(G1179:I1179)</f>
        <v>0</v>
      </c>
      <c r="K1179" s="19"/>
      <c r="L1179" s="19"/>
      <c r="M1179" s="19"/>
      <c r="N1179" s="19"/>
      <c r="O1179" s="19"/>
      <c r="P1179" s="19"/>
      <c r="Q1179" s="19"/>
    </row>
    <row r="1180" spans="1:17" s="304" customFormat="1" ht="12.6" customHeight="1">
      <c r="A1180" s="21"/>
      <c r="B1180" s="24"/>
      <c r="C1180" s="21"/>
      <c r="D1180" s="22"/>
      <c r="E1180" s="198" t="s">
        <v>81</v>
      </c>
      <c r="F1180" s="166" t="s">
        <v>83</v>
      </c>
      <c r="G1180" s="30"/>
      <c r="H1180" s="30"/>
      <c r="I1180" s="30">
        <f>I1173</f>
        <v>0</v>
      </c>
      <c r="J1180" s="30">
        <f>SUM(G1180:I1180)</f>
        <v>0</v>
      </c>
      <c r="K1180" s="19"/>
      <c r="L1180" s="19"/>
      <c r="M1180" s="19"/>
      <c r="N1180" s="19"/>
      <c r="O1180" s="19"/>
      <c r="P1180" s="19"/>
      <c r="Q1180" s="19"/>
    </row>
    <row r="1181" spans="1:17" s="304" customFormat="1" ht="12.6" customHeight="1">
      <c r="A1181" s="21"/>
      <c r="B1181" s="24"/>
      <c r="C1181" s="21"/>
      <c r="D1181" s="22"/>
      <c r="E1181" s="165">
        <v>13</v>
      </c>
      <c r="F1181" s="166" t="s">
        <v>1038</v>
      </c>
      <c r="G1181" s="30"/>
      <c r="H1181" s="30"/>
      <c r="I1181" s="30">
        <f>I1174</f>
        <v>0</v>
      </c>
      <c r="J1181" s="203">
        <f>SUM(G1181:I1181)</f>
        <v>0</v>
      </c>
      <c r="K1181" s="19"/>
      <c r="L1181" s="19"/>
      <c r="M1181" s="19"/>
      <c r="N1181" s="19"/>
      <c r="O1181" s="19"/>
      <c r="P1181" s="19"/>
      <c r="Q1181" s="19"/>
    </row>
    <row r="1182" spans="1:17" s="304" customFormat="1" ht="12.6" customHeight="1">
      <c r="A1182" s="21"/>
      <c r="B1182" s="24"/>
      <c r="C1182" s="21"/>
      <c r="D1182" s="22"/>
      <c r="E1182" s="327"/>
      <c r="F1182" s="167" t="s">
        <v>1043</v>
      </c>
      <c r="G1182" s="197">
        <f>G1175</f>
        <v>7820000</v>
      </c>
      <c r="H1182" s="197">
        <f>H1175</f>
        <v>0</v>
      </c>
      <c r="I1182" s="197">
        <f>I1175</f>
        <v>0</v>
      </c>
      <c r="J1182" s="197">
        <f>SUM(G1182:I1182)</f>
        <v>7820000</v>
      </c>
      <c r="K1182" s="19"/>
      <c r="L1182" s="19"/>
      <c r="M1182" s="19"/>
      <c r="N1182" s="19"/>
      <c r="O1182" s="19"/>
      <c r="P1182" s="19"/>
      <c r="Q1182" s="19"/>
    </row>
    <row r="1183" spans="1:17" s="304" customFormat="1" ht="19.149999999999999" customHeight="1">
      <c r="A1183" s="21"/>
      <c r="B1183" s="24"/>
      <c r="C1183" s="21"/>
      <c r="D1183" s="22"/>
      <c r="E1183" s="327"/>
      <c r="F1183" s="26" t="s">
        <v>101</v>
      </c>
      <c r="G1183" s="30"/>
      <c r="H1183" s="30"/>
      <c r="I1183" s="30"/>
      <c r="J1183" s="30"/>
      <c r="K1183" s="19"/>
      <c r="L1183" s="19"/>
      <c r="M1183" s="19"/>
      <c r="N1183" s="19"/>
      <c r="O1183" s="19"/>
      <c r="P1183" s="19"/>
      <c r="Q1183" s="19"/>
    </row>
    <row r="1184" spans="1:17" s="304" customFormat="1" ht="12.6" customHeight="1">
      <c r="A1184" s="21"/>
      <c r="B1184" s="24"/>
      <c r="C1184" s="21"/>
      <c r="D1184" s="22"/>
      <c r="E1184" s="165" t="s">
        <v>1040</v>
      </c>
      <c r="F1184" s="166" t="s">
        <v>1037</v>
      </c>
      <c r="G1184" s="30">
        <f>G1178</f>
        <v>7820000</v>
      </c>
      <c r="H1184" s="30"/>
      <c r="I1184" s="30"/>
      <c r="J1184" s="30">
        <f>SUM(G1184:I1184)</f>
        <v>7820000</v>
      </c>
      <c r="K1184" s="19"/>
      <c r="L1184" s="19"/>
      <c r="M1184" s="19"/>
      <c r="N1184" s="19"/>
      <c r="O1184" s="19"/>
      <c r="P1184" s="19"/>
      <c r="Q1184" s="19"/>
    </row>
    <row r="1185" spans="1:17" s="304" customFormat="1" ht="12.6" customHeight="1">
      <c r="A1185" s="21"/>
      <c r="B1185" s="24"/>
      <c r="C1185" s="21"/>
      <c r="D1185" s="22"/>
      <c r="E1185" s="198" t="s">
        <v>80</v>
      </c>
      <c r="F1185" s="166" t="s">
        <v>82</v>
      </c>
      <c r="G1185" s="30"/>
      <c r="H1185" s="30">
        <f>H1179</f>
        <v>0</v>
      </c>
      <c r="I1185" s="30"/>
      <c r="J1185" s="30">
        <f>SUM(G1185:I1185)</f>
        <v>0</v>
      </c>
      <c r="K1185" s="19"/>
      <c r="L1185" s="19"/>
      <c r="M1185" s="19"/>
      <c r="N1185" s="19"/>
      <c r="O1185" s="19"/>
      <c r="P1185" s="19"/>
      <c r="Q1185" s="19"/>
    </row>
    <row r="1186" spans="1:17" s="304" customFormat="1" ht="12.6" customHeight="1">
      <c r="A1186" s="21"/>
      <c r="B1186" s="24"/>
      <c r="C1186" s="21"/>
      <c r="D1186" s="22"/>
      <c r="E1186" s="198" t="s">
        <v>81</v>
      </c>
      <c r="F1186" s="166" t="s">
        <v>83</v>
      </c>
      <c r="G1186" s="30"/>
      <c r="H1186" s="30"/>
      <c r="I1186" s="30">
        <f>I1180</f>
        <v>0</v>
      </c>
      <c r="J1186" s="30">
        <f>SUM(G1186:I1186)</f>
        <v>0</v>
      </c>
      <c r="K1186" s="19"/>
      <c r="L1186" s="19"/>
      <c r="M1186" s="19"/>
      <c r="N1186" s="19"/>
      <c r="O1186" s="19"/>
      <c r="P1186" s="19"/>
      <c r="Q1186" s="19"/>
    </row>
    <row r="1187" spans="1:17" s="304" customFormat="1" ht="12.6" customHeight="1">
      <c r="A1187" s="21"/>
      <c r="B1187" s="24"/>
      <c r="C1187" s="21"/>
      <c r="D1187" s="22"/>
      <c r="E1187" s="165">
        <v>13</v>
      </c>
      <c r="F1187" s="166" t="s">
        <v>1038</v>
      </c>
      <c r="G1187" s="30"/>
      <c r="H1187" s="30"/>
      <c r="I1187" s="30">
        <f>I1181</f>
        <v>0</v>
      </c>
      <c r="J1187" s="203">
        <f>SUM(G1187:I1187)</f>
        <v>0</v>
      </c>
      <c r="K1187" s="19"/>
      <c r="L1187" s="19"/>
      <c r="M1187" s="19"/>
      <c r="N1187" s="19"/>
      <c r="O1187" s="19"/>
      <c r="P1187" s="19"/>
      <c r="Q1187" s="19"/>
    </row>
    <row r="1188" spans="1:17" s="304" customFormat="1" ht="12.6" customHeight="1">
      <c r="A1188" s="25"/>
      <c r="B1188" s="20"/>
      <c r="C1188" s="25"/>
      <c r="D1188" s="26"/>
      <c r="E1188" s="327"/>
      <c r="F1188" s="167" t="s">
        <v>102</v>
      </c>
      <c r="G1188" s="197">
        <f>G1182</f>
        <v>7820000</v>
      </c>
      <c r="H1188" s="197">
        <f>H1182</f>
        <v>0</v>
      </c>
      <c r="I1188" s="197">
        <f>I1182</f>
        <v>0</v>
      </c>
      <c r="J1188" s="197">
        <f>SUM(G1188:I1188)</f>
        <v>7820000</v>
      </c>
      <c r="K1188" s="19"/>
      <c r="L1188" s="19"/>
      <c r="M1188" s="19"/>
      <c r="N1188" s="19"/>
      <c r="O1188" s="19"/>
      <c r="P1188" s="19"/>
      <c r="Q1188" s="19"/>
    </row>
    <row r="1189" spans="1:17" s="304" customFormat="1" ht="12.6" customHeight="1">
      <c r="A1189" s="25"/>
      <c r="B1189" s="20"/>
      <c r="C1189" s="25"/>
      <c r="D1189" s="26"/>
      <c r="E1189" s="327"/>
      <c r="F1189" s="26"/>
      <c r="G1189" s="30"/>
      <c r="H1189" s="30"/>
      <c r="I1189" s="30"/>
      <c r="J1189" s="30"/>
      <c r="K1189" s="19"/>
      <c r="L1189" s="19"/>
      <c r="M1189" s="19"/>
      <c r="N1189" s="19"/>
      <c r="O1189" s="19"/>
      <c r="P1189" s="19"/>
      <c r="Q1189" s="19"/>
    </row>
    <row r="1190" spans="1:17" s="304" customFormat="1" ht="12.6" customHeight="1">
      <c r="A1190" s="21"/>
      <c r="B1190" s="315" t="s">
        <v>1456</v>
      </c>
      <c r="C1190" s="168"/>
      <c r="D1190" s="28"/>
      <c r="E1190" s="27"/>
      <c r="F1190" s="200" t="s">
        <v>1457</v>
      </c>
      <c r="G1190" s="29"/>
      <c r="H1190" s="29"/>
      <c r="I1190" s="29"/>
      <c r="J1190" s="29"/>
      <c r="K1190" s="19"/>
      <c r="L1190" s="19"/>
      <c r="M1190" s="19"/>
      <c r="N1190" s="19"/>
      <c r="O1190" s="19"/>
      <c r="P1190" s="19"/>
      <c r="Q1190" s="19"/>
    </row>
    <row r="1191" spans="1:17" s="304" customFormat="1" ht="26.25" customHeight="1">
      <c r="A1191" s="21"/>
      <c r="B1191" s="208"/>
      <c r="C1191" s="31" t="s">
        <v>260</v>
      </c>
      <c r="D1191" s="200"/>
      <c r="E1191" s="204"/>
      <c r="F1191" s="187" t="s">
        <v>1458</v>
      </c>
      <c r="G1191" s="29"/>
      <c r="H1191" s="29"/>
      <c r="I1191" s="29"/>
      <c r="J1191" s="29"/>
      <c r="K1191" s="19"/>
      <c r="L1191" s="19"/>
      <c r="M1191" s="19"/>
      <c r="N1191" s="19"/>
      <c r="O1191" s="19"/>
      <c r="P1191" s="19"/>
      <c r="Q1191" s="19"/>
    </row>
    <row r="1192" spans="1:17" s="304" customFormat="1" ht="24.75" customHeight="1">
      <c r="A1192" s="21"/>
      <c r="B1192" s="208"/>
      <c r="C1192" s="31" t="s">
        <v>262</v>
      </c>
      <c r="D1192" s="200"/>
      <c r="E1192" s="204"/>
      <c r="F1192" s="187" t="s">
        <v>263</v>
      </c>
      <c r="G1192" s="29"/>
      <c r="H1192" s="29"/>
      <c r="I1192" s="29"/>
      <c r="J1192" s="29"/>
      <c r="K1192" s="19"/>
      <c r="L1192" s="19"/>
      <c r="M1192" s="19"/>
      <c r="N1192" s="19"/>
      <c r="O1192" s="19"/>
      <c r="P1192" s="19"/>
      <c r="Q1192" s="19"/>
    </row>
    <row r="1193" spans="1:17" s="304" customFormat="1" ht="12.6" customHeight="1">
      <c r="A1193" s="21"/>
      <c r="B1193" s="208"/>
      <c r="C1193" s="168"/>
      <c r="D1193" s="33">
        <v>473</v>
      </c>
      <c r="E1193" s="201"/>
      <c r="F1193" s="33" t="s">
        <v>1459</v>
      </c>
      <c r="G1193" s="29"/>
      <c r="H1193" s="29"/>
      <c r="I1193" s="29"/>
      <c r="J1193" s="29"/>
      <c r="K1193" s="19"/>
      <c r="L1193" s="19"/>
      <c r="M1193" s="19"/>
      <c r="N1193" s="19"/>
      <c r="O1193" s="19"/>
      <c r="P1193" s="19"/>
      <c r="Q1193" s="19"/>
    </row>
    <row r="1194" spans="1:17" s="304" customFormat="1" ht="12.6" hidden="1" customHeight="1">
      <c r="A1194" s="21"/>
      <c r="B1194" s="208"/>
      <c r="C1194" s="168"/>
      <c r="D1194" s="33"/>
      <c r="E1194" s="317">
        <v>411</v>
      </c>
      <c r="F1194" s="22" t="s">
        <v>929</v>
      </c>
      <c r="G1194" s="29"/>
      <c r="H1194" s="29"/>
      <c r="I1194" s="29"/>
      <c r="J1194" s="29">
        <f>I1194+H1194+G1194</f>
        <v>0</v>
      </c>
      <c r="K1194" s="19"/>
      <c r="L1194" s="19"/>
      <c r="M1194" s="19"/>
      <c r="N1194" s="19"/>
      <c r="O1194" s="19"/>
      <c r="P1194" s="19"/>
      <c r="Q1194" s="19"/>
    </row>
    <row r="1195" spans="1:17" s="304" customFormat="1" ht="12.6" hidden="1" customHeight="1">
      <c r="A1195" s="21"/>
      <c r="B1195" s="208"/>
      <c r="C1195" s="168"/>
      <c r="D1195" s="33"/>
      <c r="E1195" s="317">
        <v>412</v>
      </c>
      <c r="F1195" s="22" t="s">
        <v>765</v>
      </c>
      <c r="G1195" s="29"/>
      <c r="H1195" s="29"/>
      <c r="I1195" s="29"/>
      <c r="J1195" s="29">
        <f>I1195+H1195+G1195</f>
        <v>0</v>
      </c>
      <c r="K1195" s="19"/>
      <c r="L1195" s="19"/>
      <c r="M1195" s="19"/>
      <c r="N1195" s="19"/>
      <c r="O1195" s="19"/>
      <c r="P1195" s="19"/>
      <c r="Q1195" s="19"/>
    </row>
    <row r="1196" spans="1:17" s="304" customFormat="1" ht="12.6" hidden="1" customHeight="1">
      <c r="A1196" s="21"/>
      <c r="B1196" s="208"/>
      <c r="C1196" s="168"/>
      <c r="D1196" s="28"/>
      <c r="E1196" s="27">
        <v>421</v>
      </c>
      <c r="F1196" s="28" t="s">
        <v>775</v>
      </c>
      <c r="G1196" s="29"/>
      <c r="H1196" s="29"/>
      <c r="I1196" s="29"/>
      <c r="J1196" s="29">
        <f t="shared" ref="J1196:J1202" si="12">SUM(G1196:I1196)</f>
        <v>0</v>
      </c>
      <c r="K1196" s="19"/>
      <c r="L1196" s="19"/>
      <c r="M1196" s="19"/>
      <c r="N1196" s="19"/>
      <c r="O1196" s="19"/>
      <c r="P1196" s="19"/>
      <c r="Q1196" s="19"/>
    </row>
    <row r="1197" spans="1:17" s="304" customFormat="1" ht="12.6" hidden="1" customHeight="1">
      <c r="A1197" s="21"/>
      <c r="B1197" s="208"/>
      <c r="C1197" s="168"/>
      <c r="D1197" s="28"/>
      <c r="E1197" s="27">
        <v>422</v>
      </c>
      <c r="F1197" s="28" t="s">
        <v>769</v>
      </c>
      <c r="G1197" s="29"/>
      <c r="H1197" s="29"/>
      <c r="I1197" s="29"/>
      <c r="J1197" s="29">
        <f t="shared" si="12"/>
        <v>0</v>
      </c>
      <c r="K1197" s="19"/>
      <c r="L1197" s="19"/>
      <c r="M1197" s="19"/>
      <c r="N1197" s="19"/>
      <c r="O1197" s="19"/>
      <c r="P1197" s="19"/>
      <c r="Q1197" s="19"/>
    </row>
    <row r="1198" spans="1:17" s="304" customFormat="1" ht="12.6" customHeight="1">
      <c r="A1198" s="21"/>
      <c r="B1198" s="208"/>
      <c r="C1198" s="168"/>
      <c r="D1198" s="28"/>
      <c r="E1198" s="27">
        <v>423</v>
      </c>
      <c r="F1198" s="28" t="s">
        <v>770</v>
      </c>
      <c r="G1198" s="29">
        <v>1000000</v>
      </c>
      <c r="H1198" s="29"/>
      <c r="I1198" s="29"/>
      <c r="J1198" s="29">
        <f t="shared" si="12"/>
        <v>1000000</v>
      </c>
      <c r="K1198" s="19"/>
      <c r="L1198" s="19"/>
      <c r="M1198" s="19"/>
      <c r="N1198" s="19"/>
      <c r="O1198" s="19"/>
      <c r="P1198" s="19"/>
      <c r="Q1198" s="19"/>
    </row>
    <row r="1199" spans="1:17" s="304" customFormat="1" ht="12.6" hidden="1" customHeight="1">
      <c r="A1199" s="21"/>
      <c r="B1199" s="208"/>
      <c r="C1199" s="168"/>
      <c r="D1199" s="28"/>
      <c r="E1199" s="27">
        <v>424</v>
      </c>
      <c r="F1199" s="28" t="s">
        <v>771</v>
      </c>
      <c r="G1199" s="29"/>
      <c r="H1199" s="29"/>
      <c r="I1199" s="29"/>
      <c r="J1199" s="29">
        <f t="shared" si="12"/>
        <v>0</v>
      </c>
      <c r="K1199" s="19"/>
      <c r="L1199" s="19"/>
      <c r="M1199" s="19"/>
      <c r="N1199" s="19"/>
      <c r="O1199" s="19"/>
      <c r="P1199" s="19"/>
      <c r="Q1199" s="19"/>
    </row>
    <row r="1200" spans="1:17" s="304" customFormat="1" ht="12.6" customHeight="1">
      <c r="A1200" s="21"/>
      <c r="B1200" s="208"/>
      <c r="C1200" s="168"/>
      <c r="D1200" s="28"/>
      <c r="E1200" s="27">
        <v>425</v>
      </c>
      <c r="F1200" s="28" t="s">
        <v>782</v>
      </c>
      <c r="G1200" s="29">
        <v>1100000</v>
      </c>
      <c r="H1200" s="29"/>
      <c r="I1200" s="29"/>
      <c r="J1200" s="29">
        <f t="shared" si="12"/>
        <v>1100000</v>
      </c>
      <c r="K1200" s="19"/>
      <c r="L1200" s="19"/>
      <c r="M1200" s="19"/>
      <c r="N1200" s="19"/>
      <c r="O1200" s="19"/>
      <c r="P1200" s="19"/>
      <c r="Q1200" s="19"/>
    </row>
    <row r="1201" spans="1:17" s="304" customFormat="1" ht="12.6" customHeight="1">
      <c r="A1201" s="21"/>
      <c r="B1201" s="208"/>
      <c r="C1201" s="168"/>
      <c r="D1201" s="28"/>
      <c r="E1201" s="27">
        <v>426</v>
      </c>
      <c r="F1201" s="28" t="s">
        <v>776</v>
      </c>
      <c r="G1201" s="29">
        <v>900000</v>
      </c>
      <c r="H1201" s="29"/>
      <c r="I1201" s="29"/>
      <c r="J1201" s="29">
        <f t="shared" si="12"/>
        <v>900000</v>
      </c>
      <c r="K1201" s="19"/>
      <c r="L1201" s="19"/>
      <c r="M1201" s="19"/>
      <c r="N1201" s="19"/>
      <c r="O1201" s="19"/>
      <c r="P1201" s="19"/>
      <c r="Q1201" s="19"/>
    </row>
    <row r="1202" spans="1:17" s="304" customFormat="1" ht="12.6" customHeight="1">
      <c r="A1202" s="21"/>
      <c r="B1202" s="208"/>
      <c r="C1202" s="168"/>
      <c r="D1202" s="28"/>
      <c r="E1202" s="27">
        <v>512</v>
      </c>
      <c r="F1202" s="207" t="s">
        <v>785</v>
      </c>
      <c r="G1202" s="202">
        <v>0</v>
      </c>
      <c r="H1202" s="202"/>
      <c r="I1202" s="202"/>
      <c r="J1202" s="202">
        <f t="shared" si="12"/>
        <v>0</v>
      </c>
      <c r="K1202" s="19"/>
      <c r="L1202" s="19"/>
      <c r="M1202" s="19"/>
      <c r="N1202" s="19"/>
      <c r="O1202" s="19"/>
      <c r="P1202" s="19"/>
      <c r="Q1202" s="19"/>
    </row>
    <row r="1203" spans="1:17" s="304" customFormat="1" ht="12.6" customHeight="1">
      <c r="A1203" s="21"/>
      <c r="B1203" s="208"/>
      <c r="C1203" s="168"/>
      <c r="D1203" s="28"/>
      <c r="E1203" s="27"/>
      <c r="F1203" s="200" t="s">
        <v>1461</v>
      </c>
      <c r="G1203" s="29"/>
      <c r="H1203" s="29"/>
      <c r="I1203" s="29"/>
      <c r="J1203" s="29"/>
      <c r="K1203" s="19"/>
      <c r="L1203" s="19"/>
      <c r="M1203" s="19"/>
      <c r="N1203" s="19"/>
      <c r="O1203" s="19"/>
      <c r="P1203" s="19"/>
      <c r="Q1203" s="19"/>
    </row>
    <row r="1204" spans="1:17" s="304" customFormat="1" ht="12.6" customHeight="1">
      <c r="A1204" s="21"/>
      <c r="B1204" s="208"/>
      <c r="C1204" s="168"/>
      <c r="D1204" s="28"/>
      <c r="E1204" s="198" t="s">
        <v>1040</v>
      </c>
      <c r="F1204" s="28" t="s">
        <v>1037</v>
      </c>
      <c r="G1204" s="29">
        <f>SUM(G1194:G1202)</f>
        <v>3000000</v>
      </c>
      <c r="H1204" s="29"/>
      <c r="I1204" s="29"/>
      <c r="J1204" s="29">
        <f>SUM(G1204:I1204)</f>
        <v>3000000</v>
      </c>
      <c r="K1204" s="19"/>
      <c r="L1204" s="19"/>
      <c r="M1204" s="19"/>
      <c r="N1204" s="19"/>
      <c r="O1204" s="19"/>
      <c r="P1204" s="19"/>
      <c r="Q1204" s="19"/>
    </row>
    <row r="1205" spans="1:17" s="304" customFormat="1" ht="12.6" customHeight="1">
      <c r="A1205" s="21"/>
      <c r="B1205" s="208"/>
      <c r="C1205" s="168"/>
      <c r="D1205" s="28"/>
      <c r="E1205" s="198">
        <v>13</v>
      </c>
      <c r="F1205" s="28" t="s">
        <v>1038</v>
      </c>
      <c r="G1205" s="29"/>
      <c r="H1205" s="29">
        <f>SUM(H1194:H1202)</f>
        <v>0</v>
      </c>
      <c r="I1205" s="29">
        <f>SUM(I1194:I1202)</f>
        <v>0</v>
      </c>
      <c r="J1205" s="29"/>
      <c r="K1205" s="19"/>
      <c r="L1205" s="19"/>
      <c r="M1205" s="19"/>
      <c r="N1205" s="19"/>
      <c r="O1205" s="19"/>
      <c r="P1205" s="19"/>
      <c r="Q1205" s="19"/>
    </row>
    <row r="1206" spans="1:17" s="304" customFormat="1" ht="12.6" customHeight="1">
      <c r="A1206" s="21"/>
      <c r="B1206" s="208"/>
      <c r="C1206" s="168"/>
      <c r="D1206" s="28"/>
      <c r="E1206" s="27"/>
      <c r="F1206" s="209" t="s">
        <v>1462</v>
      </c>
      <c r="G1206" s="199">
        <f>G1204+G1205</f>
        <v>3000000</v>
      </c>
      <c r="H1206" s="199">
        <f>H1204+H1205</f>
        <v>0</v>
      </c>
      <c r="I1206" s="199">
        <f>I1204+I1205</f>
        <v>0</v>
      </c>
      <c r="J1206" s="199">
        <f>SUM(G1206:I1206)</f>
        <v>3000000</v>
      </c>
      <c r="K1206" s="19"/>
      <c r="L1206" s="19"/>
      <c r="M1206" s="19"/>
      <c r="N1206" s="19"/>
      <c r="O1206" s="19"/>
      <c r="P1206" s="19"/>
      <c r="Q1206" s="19"/>
    </row>
    <row r="1207" spans="1:17" s="304" customFormat="1" ht="15.6" customHeight="1">
      <c r="A1207" s="21"/>
      <c r="B1207" s="208"/>
      <c r="C1207" s="168"/>
      <c r="D1207" s="28"/>
      <c r="E1207" s="27"/>
      <c r="F1207" s="200" t="s">
        <v>1463</v>
      </c>
      <c r="G1207" s="29"/>
      <c r="H1207" s="29"/>
      <c r="I1207" s="29"/>
      <c r="J1207" s="29"/>
      <c r="K1207" s="19"/>
      <c r="L1207" s="19"/>
      <c r="M1207" s="19"/>
      <c r="N1207" s="19"/>
      <c r="O1207" s="19"/>
      <c r="P1207" s="19"/>
      <c r="Q1207" s="19"/>
    </row>
    <row r="1208" spans="1:17" s="304" customFormat="1" ht="12.6" customHeight="1">
      <c r="A1208" s="21"/>
      <c r="B1208" s="208"/>
      <c r="C1208" s="168"/>
      <c r="D1208" s="28"/>
      <c r="E1208" s="198" t="s">
        <v>1040</v>
      </c>
      <c r="F1208" s="28" t="s">
        <v>1037</v>
      </c>
      <c r="G1208" s="29">
        <f>G1204</f>
        <v>3000000</v>
      </c>
      <c r="H1208" s="29"/>
      <c r="I1208" s="29"/>
      <c r="J1208" s="29"/>
      <c r="K1208" s="19"/>
      <c r="L1208" s="19"/>
      <c r="M1208" s="19"/>
      <c r="N1208" s="19"/>
      <c r="O1208" s="19"/>
      <c r="P1208" s="19"/>
      <c r="Q1208" s="19"/>
    </row>
    <row r="1209" spans="1:17" s="304" customFormat="1" ht="12.6" customHeight="1">
      <c r="A1209" s="21"/>
      <c r="B1209" s="208"/>
      <c r="C1209" s="168"/>
      <c r="D1209" s="28"/>
      <c r="E1209" s="198">
        <v>13</v>
      </c>
      <c r="F1209" s="28" t="s">
        <v>1038</v>
      </c>
      <c r="G1209" s="29"/>
      <c r="H1209" s="29"/>
      <c r="I1209" s="29">
        <f>I1205</f>
        <v>0</v>
      </c>
      <c r="J1209" s="29"/>
      <c r="K1209" s="19"/>
      <c r="L1209" s="19"/>
      <c r="M1209" s="19"/>
      <c r="N1209" s="19"/>
      <c r="O1209" s="19"/>
      <c r="P1209" s="19"/>
      <c r="Q1209" s="19"/>
    </row>
    <row r="1210" spans="1:17" s="304" customFormat="1" ht="12.6" customHeight="1">
      <c r="A1210" s="21"/>
      <c r="B1210" s="208"/>
      <c r="C1210" s="168"/>
      <c r="D1210" s="28"/>
      <c r="E1210" s="27"/>
      <c r="F1210" s="209" t="s">
        <v>1464</v>
      </c>
      <c r="G1210" s="197">
        <f>G1206</f>
        <v>3000000</v>
      </c>
      <c r="H1210" s="197">
        <f>H1206</f>
        <v>0</v>
      </c>
      <c r="I1210" s="197">
        <f>I1206</f>
        <v>0</v>
      </c>
      <c r="J1210" s="197">
        <f>SUM(G1210:I1210)</f>
        <v>3000000</v>
      </c>
      <c r="K1210" s="19"/>
      <c r="L1210" s="19"/>
      <c r="M1210" s="19"/>
      <c r="N1210" s="19"/>
      <c r="O1210" s="19"/>
      <c r="P1210" s="19"/>
      <c r="Q1210" s="19"/>
    </row>
    <row r="1211" spans="1:17" s="304" customFormat="1" ht="12.6" hidden="1" customHeight="1">
      <c r="A1211" s="21"/>
      <c r="B1211" s="208"/>
      <c r="C1211" s="168"/>
      <c r="D1211" s="28"/>
      <c r="E1211" s="27"/>
      <c r="F1211" s="200"/>
      <c r="G1211" s="29"/>
      <c r="H1211" s="29"/>
      <c r="I1211" s="29"/>
      <c r="J1211" s="29"/>
      <c r="K1211" s="19"/>
      <c r="L1211" s="19"/>
      <c r="M1211" s="19"/>
      <c r="N1211" s="19"/>
      <c r="O1211" s="19"/>
      <c r="P1211" s="19"/>
      <c r="Q1211" s="19"/>
    </row>
    <row r="1212" spans="1:17" s="304" customFormat="1" ht="12.6" hidden="1" customHeight="1">
      <c r="A1212" s="21"/>
      <c r="B1212" s="208"/>
      <c r="C1212" s="31" t="s">
        <v>136</v>
      </c>
      <c r="D1212" s="28"/>
      <c r="E1212" s="27"/>
      <c r="F1212" s="187" t="s">
        <v>137</v>
      </c>
      <c r="G1212" s="29"/>
      <c r="H1212" s="29"/>
      <c r="I1212" s="29"/>
      <c r="J1212" s="29"/>
      <c r="K1212" s="19"/>
      <c r="L1212" s="19"/>
      <c r="M1212" s="19"/>
      <c r="N1212" s="19"/>
      <c r="O1212" s="19"/>
      <c r="P1212" s="19"/>
      <c r="Q1212" s="19"/>
    </row>
    <row r="1213" spans="1:17" s="304" customFormat="1" ht="12.6" hidden="1" customHeight="1">
      <c r="A1213" s="21"/>
      <c r="B1213" s="208"/>
      <c r="C1213" s="168"/>
      <c r="D1213" s="33">
        <v>421</v>
      </c>
      <c r="E1213" s="201"/>
      <c r="F1213" s="206" t="s">
        <v>887</v>
      </c>
      <c r="G1213" s="29"/>
      <c r="H1213" s="29"/>
      <c r="I1213" s="29"/>
      <c r="J1213" s="29"/>
      <c r="K1213" s="19"/>
      <c r="L1213" s="19"/>
      <c r="M1213" s="19"/>
      <c r="N1213" s="19"/>
      <c r="O1213" s="19"/>
      <c r="P1213" s="19"/>
      <c r="Q1213" s="19"/>
    </row>
    <row r="1214" spans="1:17" s="304" customFormat="1" ht="12.6" hidden="1" customHeight="1">
      <c r="A1214" s="21"/>
      <c r="B1214" s="208"/>
      <c r="C1214" s="168"/>
      <c r="D1214" s="28"/>
      <c r="E1214" s="27">
        <v>451</v>
      </c>
      <c r="F1214" s="28" t="s">
        <v>111</v>
      </c>
      <c r="G1214" s="29"/>
      <c r="H1214" s="29"/>
      <c r="I1214" s="162"/>
      <c r="J1214" s="29">
        <f>SUM(G1214:I1214)</f>
        <v>0</v>
      </c>
      <c r="K1214" s="19"/>
      <c r="L1214" s="19"/>
      <c r="M1214" s="19"/>
      <c r="N1214" s="19"/>
      <c r="O1214" s="19"/>
      <c r="P1214" s="19"/>
      <c r="Q1214" s="19"/>
    </row>
    <row r="1215" spans="1:17" s="304" customFormat="1" ht="12.6" hidden="1" customHeight="1">
      <c r="A1215" s="21"/>
      <c r="B1215" s="208"/>
      <c r="C1215" s="168"/>
      <c r="D1215" s="28"/>
      <c r="E1215" s="27">
        <v>481</v>
      </c>
      <c r="F1215" s="207" t="s">
        <v>974</v>
      </c>
      <c r="G1215" s="202"/>
      <c r="H1215" s="202"/>
      <c r="I1215" s="210"/>
      <c r="J1215" s="202">
        <f>I1215+H1215+G1215</f>
        <v>0</v>
      </c>
      <c r="K1215" s="19"/>
      <c r="L1215" s="19"/>
      <c r="M1215" s="19"/>
      <c r="N1215" s="19"/>
      <c r="O1215" s="19"/>
      <c r="P1215" s="19"/>
      <c r="Q1215" s="19"/>
    </row>
    <row r="1216" spans="1:17" s="304" customFormat="1" ht="12.6" hidden="1" customHeight="1">
      <c r="A1216" s="21"/>
      <c r="B1216" s="208"/>
      <c r="C1216" s="168"/>
      <c r="D1216" s="28"/>
      <c r="E1216" s="27"/>
      <c r="F1216" s="200" t="s">
        <v>132</v>
      </c>
      <c r="G1216" s="29"/>
      <c r="H1216" s="29"/>
      <c r="I1216" s="29"/>
      <c r="J1216" s="29"/>
      <c r="K1216" s="19"/>
      <c r="L1216" s="19"/>
      <c r="M1216" s="19"/>
      <c r="N1216" s="19"/>
      <c r="O1216" s="19"/>
      <c r="P1216" s="19"/>
      <c r="Q1216" s="19"/>
    </row>
    <row r="1217" spans="1:17" s="304" customFormat="1" ht="12.6" hidden="1" customHeight="1">
      <c r="A1217" s="21"/>
      <c r="B1217" s="208"/>
      <c r="C1217" s="168"/>
      <c r="D1217" s="28"/>
      <c r="E1217" s="198" t="s">
        <v>1040</v>
      </c>
      <c r="F1217" s="28" t="s">
        <v>1037</v>
      </c>
      <c r="G1217" s="29">
        <f>G1215+G1214</f>
        <v>0</v>
      </c>
      <c r="H1217" s="29"/>
      <c r="I1217" s="29"/>
      <c r="J1217" s="29">
        <f>SUM(G1217:I1217)</f>
        <v>0</v>
      </c>
      <c r="K1217" s="19"/>
      <c r="L1217" s="19"/>
      <c r="M1217" s="19"/>
      <c r="N1217" s="19"/>
      <c r="O1217" s="19"/>
      <c r="P1217" s="19"/>
      <c r="Q1217" s="19"/>
    </row>
    <row r="1218" spans="1:17" s="304" customFormat="1" ht="12.6" hidden="1" customHeight="1">
      <c r="A1218" s="21"/>
      <c r="B1218" s="208"/>
      <c r="C1218" s="168"/>
      <c r="D1218" s="28"/>
      <c r="E1218" s="198">
        <v>13</v>
      </c>
      <c r="F1218" s="28" t="s">
        <v>1038</v>
      </c>
      <c r="G1218" s="29"/>
      <c r="H1218" s="29"/>
      <c r="I1218" s="29"/>
      <c r="J1218" s="29"/>
      <c r="K1218" s="19"/>
      <c r="L1218" s="19"/>
      <c r="M1218" s="19"/>
      <c r="N1218" s="19"/>
      <c r="O1218" s="19"/>
      <c r="P1218" s="19"/>
      <c r="Q1218" s="19"/>
    </row>
    <row r="1219" spans="1:17" s="304" customFormat="1" ht="12.6" hidden="1" customHeight="1">
      <c r="A1219" s="21"/>
      <c r="B1219" s="208"/>
      <c r="C1219" s="168"/>
      <c r="D1219" s="28"/>
      <c r="E1219" s="27"/>
      <c r="F1219" s="209" t="s">
        <v>133</v>
      </c>
      <c r="G1219" s="199">
        <f>G1217+G1218</f>
        <v>0</v>
      </c>
      <c r="H1219" s="199"/>
      <c r="I1219" s="199">
        <f>I1217+I1218</f>
        <v>0</v>
      </c>
      <c r="J1219" s="199">
        <f>SUM(G1219:I1219)</f>
        <v>0</v>
      </c>
      <c r="K1219" s="19"/>
      <c r="L1219" s="19"/>
      <c r="M1219" s="19"/>
      <c r="N1219" s="19"/>
      <c r="O1219" s="19"/>
      <c r="P1219" s="19"/>
      <c r="Q1219" s="19"/>
    </row>
    <row r="1220" spans="1:17" s="304" customFormat="1" ht="12.6" hidden="1" customHeight="1">
      <c r="A1220" s="21"/>
      <c r="B1220" s="208"/>
      <c r="C1220" s="168"/>
      <c r="D1220" s="28"/>
      <c r="E1220" s="27"/>
      <c r="F1220" s="200" t="s">
        <v>140</v>
      </c>
      <c r="G1220" s="29"/>
      <c r="H1220" s="29"/>
      <c r="I1220" s="29"/>
      <c r="J1220" s="29"/>
      <c r="K1220" s="19"/>
      <c r="L1220" s="19"/>
      <c r="M1220" s="19"/>
      <c r="N1220" s="19"/>
      <c r="O1220" s="19"/>
      <c r="P1220" s="19"/>
      <c r="Q1220" s="19"/>
    </row>
    <row r="1221" spans="1:17" s="304" customFormat="1" ht="12.6" hidden="1" customHeight="1">
      <c r="A1221" s="21"/>
      <c r="B1221" s="208"/>
      <c r="C1221" s="168"/>
      <c r="D1221" s="28"/>
      <c r="E1221" s="198" t="s">
        <v>1040</v>
      </c>
      <c r="F1221" s="28" t="s">
        <v>1037</v>
      </c>
      <c r="G1221" s="29">
        <f>G1217</f>
        <v>0</v>
      </c>
      <c r="H1221" s="29"/>
      <c r="I1221" s="29"/>
      <c r="J1221" s="29"/>
      <c r="K1221" s="19"/>
      <c r="L1221" s="19"/>
      <c r="M1221" s="19"/>
      <c r="N1221" s="19"/>
      <c r="O1221" s="19"/>
      <c r="P1221" s="19"/>
      <c r="Q1221" s="19"/>
    </row>
    <row r="1222" spans="1:17" s="304" customFormat="1" ht="12.6" hidden="1" customHeight="1">
      <c r="A1222" s="21"/>
      <c r="B1222" s="208"/>
      <c r="C1222" s="168"/>
      <c r="D1222" s="28"/>
      <c r="E1222" s="198">
        <v>13</v>
      </c>
      <c r="F1222" s="28" t="s">
        <v>1038</v>
      </c>
      <c r="G1222" s="29"/>
      <c r="H1222" s="29"/>
      <c r="I1222" s="29">
        <f>I1218</f>
        <v>0</v>
      </c>
      <c r="J1222" s="29"/>
      <c r="K1222" s="19"/>
      <c r="L1222" s="19"/>
      <c r="M1222" s="19"/>
      <c r="N1222" s="19"/>
      <c r="O1222" s="19"/>
      <c r="P1222" s="19"/>
      <c r="Q1222" s="19"/>
    </row>
    <row r="1223" spans="1:17" s="304" customFormat="1" ht="12.6" hidden="1" customHeight="1">
      <c r="A1223" s="21"/>
      <c r="B1223" s="208"/>
      <c r="C1223" s="168"/>
      <c r="D1223" s="28"/>
      <c r="E1223" s="27"/>
      <c r="F1223" s="209" t="s">
        <v>141</v>
      </c>
      <c r="G1223" s="197">
        <f>G1219</f>
        <v>0</v>
      </c>
      <c r="H1223" s="197">
        <f>H1219</f>
        <v>0</v>
      </c>
      <c r="I1223" s="197">
        <f>I1219</f>
        <v>0</v>
      </c>
      <c r="J1223" s="197">
        <f>SUM(G1223:I1223)</f>
        <v>0</v>
      </c>
      <c r="K1223" s="19"/>
      <c r="L1223" s="19"/>
      <c r="M1223" s="19"/>
      <c r="N1223" s="19"/>
      <c r="O1223" s="19"/>
      <c r="P1223" s="19"/>
      <c r="Q1223" s="19"/>
    </row>
    <row r="1224" spans="1:17" s="304" customFormat="1" ht="9" hidden="1" customHeight="1">
      <c r="A1224" s="21"/>
      <c r="B1224" s="208"/>
      <c r="C1224" s="168"/>
      <c r="D1224" s="28"/>
      <c r="E1224" s="27"/>
      <c r="F1224" s="200"/>
      <c r="G1224" s="29"/>
      <c r="H1224" s="29"/>
      <c r="I1224" s="29"/>
      <c r="J1224" s="29"/>
      <c r="K1224" s="19"/>
      <c r="L1224" s="19"/>
      <c r="M1224" s="19"/>
      <c r="N1224" s="19"/>
      <c r="O1224" s="19"/>
      <c r="P1224" s="19"/>
      <c r="Q1224" s="19"/>
    </row>
    <row r="1225" spans="1:17" s="304" customFormat="1" ht="12.6" customHeight="1">
      <c r="A1225" s="21"/>
      <c r="B1225" s="208"/>
      <c r="C1225" s="168"/>
      <c r="D1225" s="28"/>
      <c r="E1225" s="27"/>
      <c r="F1225" s="200" t="s">
        <v>1460</v>
      </c>
      <c r="G1225" s="29"/>
      <c r="H1225" s="29"/>
      <c r="I1225" s="29"/>
      <c r="J1225" s="29"/>
      <c r="K1225" s="19"/>
      <c r="L1225" s="19"/>
      <c r="M1225" s="19"/>
      <c r="N1225" s="19"/>
      <c r="O1225" s="19"/>
      <c r="P1225" s="19"/>
      <c r="Q1225" s="19"/>
    </row>
    <row r="1226" spans="1:17" s="304" customFormat="1" ht="12.6" customHeight="1">
      <c r="A1226" s="21"/>
      <c r="B1226" s="208"/>
      <c r="C1226" s="168"/>
      <c r="D1226" s="28"/>
      <c r="E1226" s="198" t="s">
        <v>1040</v>
      </c>
      <c r="F1226" s="28" t="s">
        <v>1037</v>
      </c>
      <c r="G1226" s="29">
        <f>G1208+G1221</f>
        <v>3000000</v>
      </c>
      <c r="H1226" s="29"/>
      <c r="I1226" s="29"/>
      <c r="J1226" s="29"/>
      <c r="K1226" s="19"/>
      <c r="L1226" s="19"/>
      <c r="M1226" s="19"/>
      <c r="N1226" s="19"/>
      <c r="O1226" s="19"/>
      <c r="P1226" s="19"/>
      <c r="Q1226" s="19"/>
    </row>
    <row r="1227" spans="1:17" s="304" customFormat="1" ht="12.6" customHeight="1">
      <c r="A1227" s="21"/>
      <c r="B1227" s="208"/>
      <c r="C1227" s="168"/>
      <c r="D1227" s="28"/>
      <c r="E1227" s="198">
        <v>13</v>
      </c>
      <c r="F1227" s="28" t="s">
        <v>1038</v>
      </c>
      <c r="G1227" s="29"/>
      <c r="H1227" s="29"/>
      <c r="I1227" s="29">
        <f>I1209+I1222</f>
        <v>0</v>
      </c>
      <c r="J1227" s="29"/>
      <c r="K1227" s="19"/>
      <c r="L1227" s="19"/>
      <c r="M1227" s="19"/>
      <c r="N1227" s="19"/>
      <c r="O1227" s="19"/>
      <c r="P1227" s="19"/>
      <c r="Q1227" s="19"/>
    </row>
    <row r="1228" spans="1:17" s="304" customFormat="1" ht="12.6" customHeight="1">
      <c r="A1228" s="21"/>
      <c r="B1228" s="208"/>
      <c r="C1228" s="168" t="s">
        <v>724</v>
      </c>
      <c r="D1228" s="28"/>
      <c r="E1228" s="27"/>
      <c r="F1228" s="209" t="s">
        <v>1465</v>
      </c>
      <c r="G1228" s="197">
        <f>G1210+G1223</f>
        <v>3000000</v>
      </c>
      <c r="H1228" s="197">
        <f>H1210+H1223</f>
        <v>0</v>
      </c>
      <c r="I1228" s="197">
        <f>I1210+I1223</f>
        <v>0</v>
      </c>
      <c r="J1228" s="197">
        <f>SUM(G1228:I1228)</f>
        <v>3000000</v>
      </c>
      <c r="K1228" s="19"/>
      <c r="L1228" s="19"/>
      <c r="M1228" s="19"/>
      <c r="N1228" s="19"/>
      <c r="O1228" s="19"/>
      <c r="P1228" s="19"/>
      <c r="Q1228" s="19"/>
    </row>
    <row r="1229" spans="1:17" s="304" customFormat="1" ht="12.6" customHeight="1">
      <c r="A1229" s="21"/>
      <c r="B1229" s="208"/>
      <c r="C1229" s="168"/>
      <c r="D1229" s="28"/>
      <c r="E1229" s="27"/>
      <c r="F1229" s="200"/>
      <c r="G1229" s="29"/>
      <c r="H1229" s="29"/>
      <c r="I1229" s="29"/>
      <c r="J1229" s="29"/>
      <c r="K1229" s="19"/>
      <c r="L1229" s="19"/>
      <c r="M1229" s="19"/>
      <c r="N1229" s="19"/>
      <c r="O1229" s="19"/>
      <c r="P1229" s="19"/>
      <c r="Q1229" s="19"/>
    </row>
    <row r="1230" spans="1:17" s="304" customFormat="1" ht="12.6" customHeight="1">
      <c r="A1230" s="21"/>
      <c r="B1230" s="208"/>
      <c r="C1230" s="168"/>
      <c r="D1230" s="28"/>
      <c r="E1230" s="27"/>
      <c r="F1230" s="200" t="s">
        <v>1466</v>
      </c>
      <c r="G1230" s="29"/>
      <c r="H1230" s="29"/>
      <c r="I1230" s="29"/>
      <c r="J1230" s="29"/>
      <c r="K1230" s="19"/>
      <c r="L1230" s="19"/>
      <c r="M1230" s="19"/>
      <c r="N1230" s="19"/>
      <c r="O1230" s="19"/>
      <c r="P1230" s="19"/>
      <c r="Q1230" s="19"/>
    </row>
    <row r="1231" spans="1:17" s="304" customFormat="1" ht="12.6" customHeight="1">
      <c r="A1231" s="21"/>
      <c r="B1231" s="208"/>
      <c r="C1231" s="168"/>
      <c r="D1231" s="28"/>
      <c r="E1231" s="198" t="s">
        <v>1040</v>
      </c>
      <c r="F1231" s="28" t="s">
        <v>1037</v>
      </c>
      <c r="G1231" s="29">
        <f>G1226</f>
        <v>3000000</v>
      </c>
      <c r="H1231" s="29"/>
      <c r="I1231" s="29"/>
      <c r="J1231" s="29"/>
      <c r="K1231" s="19"/>
      <c r="L1231" s="19"/>
      <c r="M1231" s="19"/>
      <c r="N1231" s="19"/>
      <c r="O1231" s="19"/>
      <c r="P1231" s="19"/>
      <c r="Q1231" s="19"/>
    </row>
    <row r="1232" spans="1:17" s="304" customFormat="1" ht="12.6" customHeight="1">
      <c r="A1232" s="21"/>
      <c r="B1232" s="208"/>
      <c r="C1232" s="168"/>
      <c r="D1232" s="28"/>
      <c r="E1232" s="198">
        <v>13</v>
      </c>
      <c r="F1232" s="28" t="s">
        <v>1038</v>
      </c>
      <c r="G1232" s="29"/>
      <c r="H1232" s="29"/>
      <c r="I1232" s="29">
        <f>I1227</f>
        <v>0</v>
      </c>
      <c r="J1232" s="29"/>
      <c r="K1232" s="19"/>
      <c r="L1232" s="19"/>
      <c r="M1232" s="19"/>
      <c r="N1232" s="19"/>
      <c r="O1232" s="19"/>
      <c r="P1232" s="19"/>
      <c r="Q1232" s="19"/>
    </row>
    <row r="1233" spans="1:17" s="304" customFormat="1" ht="12.6" customHeight="1">
      <c r="A1233" s="21"/>
      <c r="B1233" s="208"/>
      <c r="C1233" s="168"/>
      <c r="D1233" s="28"/>
      <c r="E1233" s="27"/>
      <c r="F1233" s="209" t="s">
        <v>1467</v>
      </c>
      <c r="G1233" s="197">
        <f>G1228</f>
        <v>3000000</v>
      </c>
      <c r="H1233" s="197">
        <f>H1228</f>
        <v>0</v>
      </c>
      <c r="I1233" s="197">
        <f>I1228</f>
        <v>0</v>
      </c>
      <c r="J1233" s="197">
        <f>SUM(G1233:I1233)</f>
        <v>3000000</v>
      </c>
      <c r="K1233" s="19"/>
      <c r="L1233" s="19"/>
      <c r="M1233" s="19"/>
      <c r="N1233" s="19"/>
      <c r="O1233" s="19"/>
      <c r="P1233" s="19"/>
      <c r="Q1233" s="19"/>
    </row>
    <row r="1234" spans="1:17" s="304" customFormat="1" ht="12.6" customHeight="1">
      <c r="A1234" s="25"/>
      <c r="B1234" s="35"/>
      <c r="C1234" s="31"/>
      <c r="D1234" s="200"/>
      <c r="E1234" s="27"/>
      <c r="F1234" s="200"/>
      <c r="G1234" s="29"/>
      <c r="H1234" s="29"/>
      <c r="I1234" s="29"/>
      <c r="J1234" s="29"/>
      <c r="K1234" s="19"/>
      <c r="L1234" s="19"/>
      <c r="M1234" s="19"/>
      <c r="N1234" s="19"/>
      <c r="O1234" s="19"/>
      <c r="P1234" s="19"/>
      <c r="Q1234" s="19"/>
    </row>
    <row r="1235" spans="1:17" s="304" customFormat="1" ht="21.75" customHeight="1">
      <c r="A1235" s="25"/>
      <c r="B1235" s="35"/>
      <c r="C1235" s="31"/>
      <c r="D1235" s="200"/>
      <c r="E1235" s="204"/>
      <c r="F1235" s="200"/>
      <c r="G1235" s="162"/>
      <c r="H1235" s="162"/>
      <c r="I1235" s="162"/>
      <c r="J1235" s="162"/>
      <c r="K1235" s="19"/>
      <c r="L1235" s="19"/>
      <c r="M1235" s="19"/>
      <c r="N1235" s="19"/>
      <c r="O1235" s="19"/>
      <c r="P1235" s="19"/>
      <c r="Q1235" s="19"/>
    </row>
    <row r="1236" spans="1:17" hidden="1">
      <c r="A1236" s="21"/>
      <c r="B1236" s="35" t="s">
        <v>726</v>
      </c>
      <c r="C1236" s="21"/>
      <c r="D1236" s="22"/>
      <c r="E1236" s="327"/>
      <c r="F1236" s="200" t="s">
        <v>725</v>
      </c>
      <c r="G1236" s="23"/>
      <c r="H1236" s="23"/>
      <c r="I1236" s="23"/>
      <c r="J1236" s="23"/>
    </row>
    <row r="1237" spans="1:17" hidden="1">
      <c r="A1237" s="21"/>
      <c r="B1237" s="24"/>
      <c r="C1237" s="31" t="s">
        <v>1044</v>
      </c>
      <c r="D1237" s="22"/>
      <c r="E1237" s="327"/>
      <c r="F1237" s="200" t="s">
        <v>723</v>
      </c>
      <c r="G1237" s="23"/>
      <c r="H1237" s="23"/>
      <c r="I1237" s="23"/>
      <c r="J1237" s="23"/>
    </row>
    <row r="1238" spans="1:17" hidden="1">
      <c r="A1238" s="21"/>
      <c r="B1238" s="24"/>
      <c r="C1238" s="31" t="s">
        <v>1045</v>
      </c>
      <c r="D1238" s="22"/>
      <c r="E1238" s="327"/>
      <c r="F1238" s="200" t="s">
        <v>801</v>
      </c>
      <c r="G1238" s="23"/>
      <c r="H1238" s="23"/>
      <c r="I1238" s="23"/>
      <c r="J1238" s="23"/>
    </row>
    <row r="1239" spans="1:17" hidden="1">
      <c r="A1239" s="21"/>
      <c r="B1239" s="24"/>
      <c r="C1239" s="21"/>
      <c r="D1239" s="26">
        <v>630</v>
      </c>
      <c r="E1239" s="327"/>
      <c r="F1239" s="26" t="s">
        <v>801</v>
      </c>
      <c r="G1239" s="23"/>
      <c r="H1239" s="23"/>
      <c r="I1239" s="23"/>
      <c r="J1239" s="23"/>
    </row>
    <row r="1240" spans="1:17" ht="9" hidden="1" customHeight="1">
      <c r="A1240" s="21"/>
      <c r="B1240" s="24"/>
      <c r="C1240" s="21"/>
      <c r="D1240" s="22"/>
      <c r="E1240" s="327"/>
      <c r="F1240" s="190"/>
      <c r="G1240" s="23"/>
      <c r="H1240" s="23"/>
      <c r="I1240" s="23"/>
      <c r="J1240" s="23"/>
    </row>
    <row r="1241" spans="1:17" ht="12.75" hidden="1" customHeight="1">
      <c r="A1241" s="21"/>
      <c r="B1241" s="24"/>
      <c r="C1241" s="21"/>
      <c r="D1241" s="22"/>
      <c r="E1241" s="327">
        <v>421</v>
      </c>
      <c r="F1241" s="22" t="s">
        <v>775</v>
      </c>
      <c r="G1241" s="23"/>
      <c r="H1241" s="23"/>
      <c r="I1241" s="23"/>
      <c r="J1241" s="23">
        <f>SUM(G1241:I1241)</f>
        <v>0</v>
      </c>
    </row>
    <row r="1242" spans="1:17" hidden="1">
      <c r="A1242" s="21"/>
      <c r="B1242" s="24"/>
      <c r="C1242" s="21"/>
      <c r="D1242" s="22"/>
      <c r="E1242" s="327">
        <v>423</v>
      </c>
      <c r="F1242" s="22" t="s">
        <v>770</v>
      </c>
      <c r="G1242" s="23"/>
      <c r="H1242" s="23"/>
      <c r="I1242" s="23"/>
      <c r="J1242" s="23">
        <f>SUM(G1242:I1242)</f>
        <v>0</v>
      </c>
    </row>
    <row r="1243" spans="1:17" hidden="1">
      <c r="A1243" s="21"/>
      <c r="B1243" s="24"/>
      <c r="C1243" s="21"/>
      <c r="D1243" s="22"/>
      <c r="E1243" s="193">
        <v>426</v>
      </c>
      <c r="F1243" s="191" t="s">
        <v>776</v>
      </c>
      <c r="G1243" s="192">
        <v>0</v>
      </c>
      <c r="H1243" s="192"/>
      <c r="I1243" s="192"/>
      <c r="J1243" s="192">
        <f>SUM(G1243:I1243)</f>
        <v>0</v>
      </c>
    </row>
    <row r="1244" spans="1:17" hidden="1">
      <c r="A1244" s="21"/>
      <c r="B1244" s="24"/>
      <c r="C1244" s="21"/>
      <c r="D1244" s="327"/>
      <c r="E1244" s="26" t="s">
        <v>1048</v>
      </c>
      <c r="F1244" s="22"/>
      <c r="G1244" s="23"/>
      <c r="H1244" s="23"/>
      <c r="I1244" s="23"/>
      <c r="J1244" s="23"/>
    </row>
    <row r="1245" spans="1:17" hidden="1">
      <c r="A1245" s="21"/>
      <c r="B1245" s="24"/>
      <c r="C1245" s="21"/>
      <c r="D1245" s="165" t="s">
        <v>1040</v>
      </c>
      <c r="E1245" s="166" t="s">
        <v>1037</v>
      </c>
      <c r="F1245" s="22"/>
      <c r="G1245" s="23">
        <f>G1241+G1242+G1243</f>
        <v>0</v>
      </c>
      <c r="H1245" s="23"/>
      <c r="I1245" s="23"/>
      <c r="J1245" s="23">
        <f>G1245+H1245+I1245</f>
        <v>0</v>
      </c>
    </row>
    <row r="1246" spans="1:17" hidden="1">
      <c r="A1246" s="21"/>
      <c r="B1246" s="24"/>
      <c r="C1246" s="21"/>
      <c r="D1246" s="165">
        <v>13</v>
      </c>
      <c r="E1246" s="166" t="s">
        <v>1038</v>
      </c>
      <c r="F1246" s="22"/>
      <c r="G1246" s="23"/>
      <c r="H1246" s="23"/>
      <c r="I1246" s="23">
        <f>I1241+I1242+I1243</f>
        <v>0</v>
      </c>
      <c r="J1246" s="23"/>
    </row>
    <row r="1247" spans="1:17" hidden="1">
      <c r="A1247" s="21"/>
      <c r="B1247" s="24"/>
      <c r="C1247" s="21"/>
      <c r="D1247" s="327"/>
      <c r="E1247" s="167" t="s">
        <v>1049</v>
      </c>
      <c r="F1247" s="326"/>
      <c r="G1247" s="194">
        <f>G1245</f>
        <v>0</v>
      </c>
      <c r="H1247" s="194"/>
      <c r="I1247" s="194">
        <f>I1246</f>
        <v>0</v>
      </c>
      <c r="J1247" s="194">
        <f>G1247+H1247+I1247</f>
        <v>0</v>
      </c>
    </row>
    <row r="1248" spans="1:17" hidden="1">
      <c r="A1248" s="21"/>
      <c r="B1248" s="24"/>
      <c r="C1248" s="21"/>
      <c r="D1248" s="327"/>
      <c r="E1248" s="26" t="s">
        <v>1050</v>
      </c>
      <c r="F1248" s="22"/>
      <c r="G1248" s="23"/>
      <c r="H1248" s="23"/>
      <c r="I1248" s="23"/>
      <c r="J1248" s="23"/>
    </row>
    <row r="1249" spans="1:17" hidden="1">
      <c r="A1249" s="21"/>
      <c r="B1249" s="24"/>
      <c r="C1249" s="21"/>
      <c r="D1249" s="165" t="s">
        <v>1040</v>
      </c>
      <c r="E1249" s="166" t="s">
        <v>1037</v>
      </c>
      <c r="F1249" s="22"/>
      <c r="G1249" s="23">
        <f>SUM(G1241:G1243)</f>
        <v>0</v>
      </c>
      <c r="H1249" s="23"/>
      <c r="I1249" s="23"/>
      <c r="J1249" s="23">
        <f>SUM(G1249:I1249)</f>
        <v>0</v>
      </c>
    </row>
    <row r="1250" spans="1:17" hidden="1">
      <c r="A1250" s="21"/>
      <c r="B1250" s="24"/>
      <c r="C1250" s="21"/>
      <c r="D1250" s="165">
        <v>13</v>
      </c>
      <c r="E1250" s="166" t="s">
        <v>1038</v>
      </c>
      <c r="F1250" s="22"/>
      <c r="G1250" s="23"/>
      <c r="H1250" s="23"/>
      <c r="I1250" s="23">
        <f>SUM(I1241:I1243)</f>
        <v>0</v>
      </c>
      <c r="J1250" s="23">
        <f>SUM(G1250:I1250)</f>
        <v>0</v>
      </c>
    </row>
    <row r="1251" spans="1:17" hidden="1">
      <c r="A1251" s="21"/>
      <c r="B1251" s="24"/>
      <c r="C1251" s="21"/>
      <c r="D1251" s="327"/>
      <c r="E1251" s="167" t="s">
        <v>1051</v>
      </c>
      <c r="F1251" s="326"/>
      <c r="G1251" s="197">
        <f>SUM(G1249)</f>
        <v>0</v>
      </c>
      <c r="H1251" s="197"/>
      <c r="I1251" s="197"/>
      <c r="J1251" s="197">
        <f>SUM(J1249:J1250)</f>
        <v>0</v>
      </c>
    </row>
    <row r="1252" spans="1:17" hidden="1">
      <c r="A1252" s="21"/>
      <c r="B1252" s="24"/>
      <c r="C1252" s="21"/>
      <c r="D1252" s="327"/>
      <c r="E1252" s="26"/>
      <c r="F1252" s="22"/>
      <c r="G1252" s="23"/>
      <c r="H1252" s="23"/>
      <c r="I1252" s="23"/>
      <c r="J1252" s="23"/>
    </row>
    <row r="1253" spans="1:17" hidden="1">
      <c r="A1253" s="21"/>
      <c r="B1253" s="24"/>
      <c r="C1253" s="21"/>
      <c r="D1253" s="327"/>
      <c r="E1253" s="26" t="s">
        <v>1052</v>
      </c>
      <c r="F1253" s="22"/>
      <c r="G1253" s="23"/>
      <c r="H1253" s="23"/>
      <c r="I1253" s="23"/>
      <c r="J1253" s="23"/>
    </row>
    <row r="1254" spans="1:17" hidden="1">
      <c r="A1254" s="21"/>
      <c r="B1254" s="24"/>
      <c r="C1254" s="21"/>
      <c r="D1254" s="165" t="s">
        <v>1040</v>
      </c>
      <c r="E1254" s="166" t="s">
        <v>1037</v>
      </c>
      <c r="F1254" s="22"/>
      <c r="G1254" s="23">
        <f>G1249</f>
        <v>0</v>
      </c>
      <c r="H1254" s="23"/>
      <c r="I1254" s="23"/>
      <c r="J1254" s="23">
        <f>SUM(G1254:I1254)</f>
        <v>0</v>
      </c>
    </row>
    <row r="1255" spans="1:17" hidden="1">
      <c r="A1255" s="21"/>
      <c r="B1255" s="24"/>
      <c r="C1255" s="21"/>
      <c r="D1255" s="165">
        <v>13</v>
      </c>
      <c r="E1255" s="166" t="s">
        <v>1038</v>
      </c>
      <c r="F1255" s="22"/>
      <c r="G1255" s="23"/>
      <c r="H1255" s="23"/>
      <c r="I1255" s="23">
        <f>I1250</f>
        <v>0</v>
      </c>
      <c r="J1255" s="23"/>
    </row>
    <row r="1256" spans="1:17" hidden="1">
      <c r="A1256" s="21"/>
      <c r="B1256" s="24"/>
      <c r="C1256" s="21"/>
      <c r="D1256" s="327"/>
      <c r="E1256" s="167" t="s">
        <v>1053</v>
      </c>
      <c r="F1256" s="326"/>
      <c r="G1256" s="197">
        <f>SUM(G1254:G1255)</f>
        <v>0</v>
      </c>
      <c r="H1256" s="197"/>
      <c r="I1256" s="197">
        <f>SUM(I1254:I1255)</f>
        <v>0</v>
      </c>
      <c r="J1256" s="197">
        <f>SUM(G1256:I1256)</f>
        <v>0</v>
      </c>
    </row>
    <row r="1257" spans="1:17" hidden="1">
      <c r="A1257" s="21"/>
      <c r="B1257" s="24"/>
      <c r="C1257" s="21"/>
      <c r="D1257" s="327"/>
      <c r="E1257" s="26"/>
      <c r="F1257" s="22"/>
      <c r="G1257" s="23"/>
      <c r="H1257" s="23"/>
      <c r="I1257" s="23"/>
      <c r="J1257" s="23"/>
    </row>
    <row r="1258" spans="1:17" hidden="1">
      <c r="A1258" s="21"/>
      <c r="B1258" s="24"/>
      <c r="C1258" s="21"/>
      <c r="D1258" s="327"/>
      <c r="E1258" s="26" t="s">
        <v>727</v>
      </c>
      <c r="F1258" s="22"/>
      <c r="G1258" s="23"/>
      <c r="H1258" s="23"/>
      <c r="I1258" s="23"/>
      <c r="J1258" s="23"/>
    </row>
    <row r="1259" spans="1:17" hidden="1">
      <c r="A1259" s="21"/>
      <c r="B1259" s="24"/>
      <c r="C1259" s="21"/>
      <c r="D1259" s="165" t="s">
        <v>1040</v>
      </c>
      <c r="E1259" s="166" t="s">
        <v>1037</v>
      </c>
      <c r="F1259" s="22"/>
      <c r="G1259" s="23">
        <f>G1256</f>
        <v>0</v>
      </c>
      <c r="H1259" s="23"/>
      <c r="I1259" s="23"/>
      <c r="J1259" s="23">
        <f>SUM(G1259:I1259)</f>
        <v>0</v>
      </c>
    </row>
    <row r="1260" spans="1:17" hidden="1">
      <c r="A1260" s="21"/>
      <c r="B1260" s="24"/>
      <c r="C1260" s="21"/>
      <c r="D1260" s="165">
        <v>13</v>
      </c>
      <c r="E1260" s="166" t="s">
        <v>1038</v>
      </c>
      <c r="F1260" s="22"/>
      <c r="G1260" s="23"/>
      <c r="H1260" s="23"/>
      <c r="I1260" s="23">
        <f>I1256</f>
        <v>0</v>
      </c>
      <c r="J1260" s="23">
        <f>SUM(G1260:I1260)</f>
        <v>0</v>
      </c>
    </row>
    <row r="1261" spans="1:17" ht="16.5" hidden="1" customHeight="1">
      <c r="A1261" s="21"/>
      <c r="B1261" s="24"/>
      <c r="C1261" s="21"/>
      <c r="D1261" s="327"/>
      <c r="E1261" s="167" t="s">
        <v>728</v>
      </c>
      <c r="F1261" s="326"/>
      <c r="G1261" s="197">
        <f>SUM(G1259:G1260)</f>
        <v>0</v>
      </c>
      <c r="H1261" s="197"/>
      <c r="I1261" s="197">
        <f>SUM(I1260)</f>
        <v>0</v>
      </c>
      <c r="J1261" s="197">
        <f>SUM(J1259:J1260)</f>
        <v>0</v>
      </c>
    </row>
    <row r="1262" spans="1:17" s="304" customFormat="1" ht="8.25" customHeight="1">
      <c r="A1262" s="25"/>
      <c r="B1262" s="20"/>
      <c r="C1262" s="25"/>
      <c r="D1262" s="26"/>
      <c r="E1262" s="325"/>
      <c r="F1262" s="26"/>
      <c r="G1262" s="32"/>
      <c r="H1262" s="32"/>
      <c r="I1262" s="32"/>
      <c r="J1262" s="32"/>
      <c r="K1262" s="19"/>
      <c r="L1262" s="19"/>
      <c r="M1262" s="19"/>
      <c r="N1262" s="19"/>
      <c r="O1262" s="19"/>
      <c r="P1262" s="19"/>
      <c r="Q1262" s="19"/>
    </row>
    <row r="1263" spans="1:17" s="304" customFormat="1">
      <c r="A1263" s="25"/>
      <c r="B1263" s="20"/>
      <c r="C1263" s="25"/>
      <c r="D1263" s="26"/>
      <c r="E1263" s="325"/>
      <c r="F1263" s="26" t="s">
        <v>729</v>
      </c>
      <c r="G1263" s="32">
        <f>G1261+G1233+G1188+G1141+G1090+G1002+G855+G835+G791+G764+G674+G650</f>
        <v>261059000</v>
      </c>
      <c r="H1263" s="32">
        <f>H1261+H1233+H1188+H1141+H1090+H835+H791+H764+H674+H650+H123+H82</f>
        <v>22000</v>
      </c>
      <c r="I1263" s="32">
        <f>I1261+I1233+I1188+I1141+I1090+I1002+I855+I835+I818+I806+I791+I764+I747+I723+I674+I650</f>
        <v>52228000</v>
      </c>
      <c r="J1263" s="32">
        <f>SUM(G1263:I1263)</f>
        <v>313309000</v>
      </c>
      <c r="K1263" s="19"/>
      <c r="L1263" s="19"/>
      <c r="M1263" s="19"/>
      <c r="N1263" s="19"/>
      <c r="O1263" s="19"/>
      <c r="P1263" s="19"/>
      <c r="Q1263" s="19"/>
    </row>
    <row r="1264" spans="1:17" ht="13.5" thickBot="1">
      <c r="A1264" s="21"/>
      <c r="B1264" s="24"/>
      <c r="C1264" s="21"/>
      <c r="D1264" s="22"/>
      <c r="E1264" s="327"/>
      <c r="F1264" s="22"/>
      <c r="G1264" s="23"/>
      <c r="H1264" s="23"/>
      <c r="I1264" s="23"/>
      <c r="J1264" s="23"/>
    </row>
    <row r="1265" spans="1:17" ht="13.5" thickBot="1">
      <c r="A1265" s="36"/>
      <c r="B1265" s="37"/>
      <c r="C1265" s="38"/>
      <c r="D1265" s="39"/>
      <c r="E1265" s="40"/>
      <c r="F1265" s="41" t="s">
        <v>802</v>
      </c>
      <c r="G1265" s="42">
        <f>G1263+G82+G123</f>
        <v>270843000</v>
      </c>
      <c r="H1265" s="42">
        <f>H1263+H82+H123</f>
        <v>22000</v>
      </c>
      <c r="I1265" s="42">
        <f>I1263+I123+I82</f>
        <v>52228000</v>
      </c>
      <c r="J1265" s="43">
        <f>J1263+J82+J123</f>
        <v>323093000</v>
      </c>
    </row>
    <row r="1266" spans="1:17">
      <c r="A1266" s="21"/>
      <c r="B1266" s="24"/>
      <c r="C1266" s="21"/>
      <c r="D1266" s="22"/>
      <c r="E1266" s="295"/>
      <c r="F1266" s="26"/>
      <c r="G1266" s="32"/>
      <c r="H1266" s="32"/>
      <c r="I1266" s="32"/>
      <c r="J1266" s="32"/>
    </row>
    <row r="1267" spans="1:17" ht="36.75" customHeight="1">
      <c r="A1267" s="21"/>
      <c r="B1267" s="24"/>
      <c r="C1267" s="21"/>
      <c r="D1267" s="22"/>
      <c r="E1267" s="295"/>
      <c r="F1267" s="26"/>
      <c r="G1267" s="32"/>
      <c r="H1267" s="32"/>
      <c r="I1267" s="32"/>
      <c r="J1267" s="32"/>
    </row>
    <row r="1268" spans="1:17">
      <c r="A1268" s="21"/>
      <c r="B1268" s="24"/>
      <c r="C1268" s="21"/>
      <c r="D1268" s="22"/>
      <c r="E1268" s="295"/>
      <c r="F1268" s="461" t="s">
        <v>888</v>
      </c>
      <c r="G1268" s="461"/>
      <c r="H1268" s="32"/>
      <c r="I1268" s="32"/>
      <c r="J1268" s="32"/>
    </row>
    <row r="1269" spans="1:17">
      <c r="A1269" s="21"/>
      <c r="B1269" s="24"/>
      <c r="C1269" s="21"/>
      <c r="D1269" s="22"/>
      <c r="E1269" s="295"/>
      <c r="F1269" s="294"/>
      <c r="G1269" s="294"/>
      <c r="H1269" s="32"/>
      <c r="I1269" s="32"/>
      <c r="J1269" s="32"/>
    </row>
    <row r="1270" spans="1:17">
      <c r="A1270" s="21"/>
      <c r="B1270" s="24"/>
      <c r="C1270" s="21"/>
      <c r="D1270" s="22"/>
      <c r="E1270" s="295"/>
      <c r="F1270" s="461" t="s">
        <v>1017</v>
      </c>
      <c r="G1270" s="461"/>
      <c r="H1270" s="32"/>
      <c r="I1270" s="32"/>
      <c r="J1270" s="32"/>
    </row>
    <row r="1271" spans="1:17">
      <c r="A1271" s="21"/>
      <c r="B1271" s="24"/>
      <c r="C1271" s="21"/>
      <c r="D1271" s="22"/>
      <c r="E1271" s="295"/>
      <c r="F1271" s="294"/>
      <c r="G1271" s="294"/>
      <c r="H1271" s="32"/>
      <c r="I1271" s="32"/>
      <c r="J1271" s="32"/>
    </row>
    <row r="1272" spans="1:17">
      <c r="A1272" s="21"/>
      <c r="B1272" s="24"/>
      <c r="C1272" s="373" t="s">
        <v>1486</v>
      </c>
      <c r="D1272" s="373"/>
      <c r="E1272" s="373"/>
      <c r="F1272" s="373"/>
      <c r="G1272" s="373"/>
      <c r="H1272" s="373"/>
      <c r="I1272" s="373"/>
      <c r="J1272" s="373"/>
    </row>
    <row r="1273" spans="1:17">
      <c r="A1273" s="564" t="s">
        <v>1496</v>
      </c>
      <c r="B1273" s="564"/>
      <c r="C1273" s="564"/>
      <c r="D1273" s="564"/>
      <c r="E1273" s="564"/>
      <c r="F1273" s="564"/>
      <c r="G1273" s="564"/>
      <c r="H1273" s="564"/>
      <c r="I1273" s="564"/>
      <c r="J1273" s="564"/>
    </row>
    <row r="1274" spans="1:17">
      <c r="A1274" s="570" t="s">
        <v>1497</v>
      </c>
      <c r="B1274" s="570"/>
      <c r="C1274" s="570"/>
      <c r="D1274" s="570"/>
      <c r="E1274" s="570"/>
      <c r="F1274" s="570"/>
      <c r="G1274" s="570"/>
      <c r="H1274" s="570"/>
      <c r="I1274" s="570"/>
      <c r="J1274" s="570"/>
    </row>
    <row r="1275" spans="1:17">
      <c r="A1275" s="564" t="s">
        <v>1495</v>
      </c>
      <c r="B1275" s="564"/>
      <c r="C1275" s="564"/>
      <c r="D1275" s="564"/>
      <c r="E1275" s="564"/>
      <c r="F1275" s="564"/>
      <c r="G1275" s="564"/>
      <c r="H1275" s="564"/>
      <c r="I1275" s="564"/>
      <c r="J1275" s="564"/>
    </row>
    <row r="1276" spans="1:17" s="159" customFormat="1">
      <c r="A1276" s="571" t="s">
        <v>1498</v>
      </c>
      <c r="B1276" s="571"/>
      <c r="C1276" s="571"/>
      <c r="D1276" s="571"/>
      <c r="E1276" s="571"/>
      <c r="F1276" s="571"/>
      <c r="G1276" s="571"/>
      <c r="H1276" s="571"/>
      <c r="I1276" s="571"/>
      <c r="J1276" s="571"/>
      <c r="K1276" s="19"/>
      <c r="L1276" s="19"/>
      <c r="M1276" s="19"/>
      <c r="N1276" s="19"/>
      <c r="O1276" s="19"/>
      <c r="P1276" s="19"/>
      <c r="Q1276" s="19"/>
    </row>
    <row r="1277" spans="1:17" s="159" customFormat="1">
      <c r="A1277" s="571" t="s">
        <v>1502</v>
      </c>
      <c r="B1277" s="571"/>
      <c r="C1277" s="571"/>
      <c r="D1277" s="571"/>
      <c r="E1277" s="571"/>
      <c r="F1277" s="571"/>
      <c r="G1277" s="571"/>
      <c r="H1277" s="571"/>
      <c r="I1277" s="571"/>
      <c r="J1277" s="571"/>
      <c r="K1277" s="19"/>
      <c r="L1277" s="19"/>
      <c r="M1277" s="19"/>
      <c r="N1277" s="19"/>
      <c r="O1277" s="19"/>
      <c r="P1277" s="19"/>
      <c r="Q1277" s="19"/>
    </row>
    <row r="1278" spans="1:17" s="159" customFormat="1" hidden="1">
      <c r="A1278" s="374"/>
      <c r="B1278" s="374"/>
      <c r="C1278" s="374"/>
      <c r="D1278" s="374"/>
      <c r="E1278" s="374"/>
      <c r="F1278" s="375"/>
      <c r="G1278" s="375"/>
      <c r="H1278" s="375"/>
      <c r="I1278" s="375"/>
      <c r="J1278" s="375"/>
      <c r="K1278" s="19"/>
      <c r="L1278" s="19"/>
      <c r="M1278" s="19"/>
      <c r="N1278" s="19"/>
      <c r="O1278" s="19"/>
      <c r="P1278" s="19"/>
      <c r="Q1278" s="19"/>
    </row>
    <row r="1279" spans="1:17" s="159" customFormat="1" hidden="1">
      <c r="A1279" s="374"/>
      <c r="B1279" s="374"/>
      <c r="C1279" s="374"/>
      <c r="D1279" s="376"/>
      <c r="E1279" s="374"/>
      <c r="F1279" s="375"/>
      <c r="G1279" s="375"/>
      <c r="H1279" s="375"/>
      <c r="I1279" s="375"/>
      <c r="J1279" s="375"/>
      <c r="K1279" s="19"/>
      <c r="L1279" s="19"/>
      <c r="M1279" s="19"/>
      <c r="N1279" s="19"/>
      <c r="O1279" s="19"/>
      <c r="P1279" s="19"/>
      <c r="Q1279" s="19"/>
    </row>
    <row r="1280" spans="1:17" s="159" customFormat="1">
      <c r="A1280" s="571" t="s">
        <v>1503</v>
      </c>
      <c r="B1280" s="571"/>
      <c r="C1280" s="571"/>
      <c r="D1280" s="571"/>
      <c r="E1280" s="571"/>
      <c r="F1280" s="571"/>
      <c r="G1280" s="571"/>
      <c r="H1280" s="571"/>
      <c r="I1280" s="571"/>
      <c r="J1280" s="571"/>
      <c r="K1280" s="19"/>
      <c r="L1280" s="19"/>
      <c r="M1280" s="19"/>
      <c r="N1280" s="19"/>
      <c r="O1280" s="19"/>
      <c r="P1280" s="19"/>
      <c r="Q1280" s="19"/>
    </row>
    <row r="1281" spans="1:10">
      <c r="A1281" s="568" t="s">
        <v>1500</v>
      </c>
      <c r="B1281" s="568"/>
      <c r="C1281" s="568"/>
      <c r="D1281" s="568"/>
      <c r="E1281" s="568"/>
      <c r="F1281" s="568"/>
      <c r="G1281" s="568"/>
      <c r="H1281" s="568"/>
      <c r="I1281" s="568"/>
      <c r="J1281" s="568"/>
    </row>
    <row r="1282" spans="1:10">
      <c r="A1282" s="568" t="s">
        <v>1501</v>
      </c>
      <c r="B1282" s="568"/>
      <c r="C1282" s="568"/>
      <c r="D1282" s="568"/>
      <c r="E1282" s="568"/>
      <c r="F1282" s="568"/>
      <c r="G1282" s="568"/>
      <c r="H1282" s="568"/>
      <c r="I1282" s="568"/>
      <c r="J1282" s="568"/>
    </row>
    <row r="1283" spans="1:10">
      <c r="A1283" s="568" t="s">
        <v>1499</v>
      </c>
      <c r="B1283" s="568"/>
      <c r="C1283" s="568"/>
      <c r="D1283" s="568"/>
      <c r="E1283" s="568"/>
      <c r="F1283" s="568"/>
      <c r="G1283" s="568"/>
      <c r="H1283" s="568"/>
      <c r="I1283" s="568"/>
      <c r="J1283" s="568"/>
    </row>
    <row r="1284" spans="1:10" hidden="1">
      <c r="A1284" s="569"/>
      <c r="B1284" s="569"/>
      <c r="C1284" s="569"/>
      <c r="D1284" s="569"/>
      <c r="E1284" s="569"/>
      <c r="F1284" s="569"/>
      <c r="G1284" s="569"/>
      <c r="H1284" s="569"/>
      <c r="I1284" s="569"/>
      <c r="J1284" s="569"/>
    </row>
    <row r="1285" spans="1:10" ht="11.25" customHeight="1">
      <c r="E1285" s="372"/>
    </row>
    <row r="1286" spans="1:10">
      <c r="F1286" s="412" t="s">
        <v>1018</v>
      </c>
      <c r="G1286" s="412"/>
    </row>
    <row r="1287" spans="1:10">
      <c r="F1287" s="291"/>
      <c r="G1287" s="291"/>
    </row>
    <row r="1288" spans="1:10">
      <c r="D1288" s="19" t="s">
        <v>842</v>
      </c>
    </row>
    <row r="1289" spans="1:10">
      <c r="D1289" s="479" t="s">
        <v>841</v>
      </c>
      <c r="E1289" s="479"/>
      <c r="F1289" s="479"/>
      <c r="G1289" s="479"/>
      <c r="H1289" s="479"/>
      <c r="I1289" s="479"/>
      <c r="J1289" s="479"/>
    </row>
    <row r="1291" spans="1:10">
      <c r="F1291" s="412" t="s">
        <v>818</v>
      </c>
      <c r="G1291" s="412"/>
    </row>
    <row r="1292" spans="1:10">
      <c r="F1292" s="291"/>
      <c r="G1292" s="291"/>
    </row>
    <row r="1293" spans="1:10">
      <c r="D1293" s="19" t="s">
        <v>957</v>
      </c>
      <c r="F1293" s="291"/>
      <c r="G1293" s="291"/>
    </row>
    <row r="1294" spans="1:10">
      <c r="A1294" s="158" t="s">
        <v>958</v>
      </c>
      <c r="F1294" s="291"/>
      <c r="G1294" s="291"/>
    </row>
    <row r="1295" spans="1:10">
      <c r="A1295" s="158" t="s">
        <v>959</v>
      </c>
      <c r="F1295" s="291"/>
      <c r="G1295" s="291"/>
    </row>
    <row r="1296" spans="1:10">
      <c r="F1296" s="291"/>
      <c r="G1296" s="291"/>
    </row>
    <row r="1297" spans="1:10">
      <c r="F1297" s="412" t="s">
        <v>819</v>
      </c>
      <c r="G1297" s="412"/>
    </row>
    <row r="1299" spans="1:10">
      <c r="D1299" s="479" t="s">
        <v>962</v>
      </c>
      <c r="E1299" s="479"/>
      <c r="F1299" s="479"/>
      <c r="G1299" s="479"/>
      <c r="H1299" s="479"/>
      <c r="I1299" s="479"/>
      <c r="J1299" s="479"/>
    </row>
    <row r="1300" spans="1:10">
      <c r="A1300" s="559" t="s">
        <v>971</v>
      </c>
      <c r="B1300" s="559"/>
      <c r="C1300" s="559"/>
      <c r="D1300" s="559"/>
      <c r="E1300" s="559"/>
      <c r="F1300" s="559"/>
      <c r="G1300" s="559"/>
      <c r="H1300" s="559"/>
      <c r="I1300" s="559"/>
      <c r="J1300" s="559"/>
    </row>
    <row r="1301" spans="1:10">
      <c r="A1301" s="293"/>
      <c r="B1301" s="269"/>
      <c r="C1301" s="293"/>
      <c r="D1301" s="293"/>
      <c r="E1301" s="293"/>
      <c r="F1301" s="293"/>
      <c r="G1301" s="293"/>
      <c r="H1301" s="293"/>
      <c r="I1301" s="293"/>
      <c r="J1301" s="293"/>
    </row>
    <row r="1302" spans="1:10">
      <c r="F1302" s="412" t="s">
        <v>820</v>
      </c>
      <c r="G1302" s="412"/>
    </row>
    <row r="1304" spans="1:10">
      <c r="D1304" s="479" t="s">
        <v>889</v>
      </c>
      <c r="E1304" s="479"/>
      <c r="F1304" s="479"/>
      <c r="G1304" s="479"/>
      <c r="H1304" s="479"/>
      <c r="I1304" s="479"/>
      <c r="J1304" s="479"/>
    </row>
    <row r="1305" spans="1:10">
      <c r="A1305" s="559" t="s">
        <v>921</v>
      </c>
      <c r="B1305" s="559"/>
      <c r="C1305" s="559"/>
      <c r="D1305" s="559"/>
      <c r="E1305" s="559"/>
      <c r="F1305" s="559"/>
      <c r="G1305" s="559"/>
      <c r="H1305" s="559"/>
      <c r="I1305" s="559"/>
      <c r="J1305" s="559"/>
    </row>
    <row r="1306" spans="1:10">
      <c r="A1306" s="559" t="s">
        <v>890</v>
      </c>
      <c r="B1306" s="559"/>
      <c r="C1306" s="559"/>
      <c r="D1306" s="559"/>
      <c r="E1306" s="559"/>
      <c r="F1306" s="559"/>
      <c r="G1306" s="559"/>
      <c r="H1306" s="559"/>
      <c r="I1306" s="559"/>
      <c r="J1306" s="559"/>
    </row>
    <row r="1307" spans="1:10">
      <c r="A1307" s="293"/>
      <c r="B1307" s="269"/>
      <c r="C1307" s="293"/>
      <c r="D1307" s="293" t="s">
        <v>922</v>
      </c>
      <c r="E1307" s="293"/>
      <c r="F1307" s="293"/>
      <c r="G1307" s="293"/>
      <c r="H1307" s="293"/>
      <c r="I1307" s="293"/>
      <c r="J1307" s="293"/>
    </row>
    <row r="1308" spans="1:10">
      <c r="A1308" s="293" t="s">
        <v>891</v>
      </c>
      <c r="B1308" s="269"/>
      <c r="C1308" s="293"/>
      <c r="D1308" s="293"/>
      <c r="E1308" s="293"/>
      <c r="F1308" s="293"/>
      <c r="G1308" s="293"/>
      <c r="H1308" s="293"/>
      <c r="I1308" s="293"/>
      <c r="J1308" s="293"/>
    </row>
    <row r="1309" spans="1:10">
      <c r="A1309" s="293"/>
      <c r="B1309" s="269"/>
      <c r="C1309" s="293"/>
      <c r="D1309" s="293" t="s">
        <v>892</v>
      </c>
      <c r="E1309" s="293"/>
      <c r="F1309" s="293"/>
      <c r="G1309" s="293"/>
      <c r="H1309" s="293"/>
      <c r="I1309" s="293"/>
      <c r="J1309" s="293"/>
    </row>
    <row r="1310" spans="1:10">
      <c r="A1310" s="293"/>
      <c r="B1310" s="269"/>
      <c r="C1310" s="293"/>
      <c r="D1310" s="293"/>
      <c r="E1310" s="293"/>
      <c r="F1310" s="293"/>
      <c r="G1310" s="293"/>
      <c r="H1310" s="293"/>
      <c r="I1310" s="293"/>
      <c r="J1310" s="293"/>
    </row>
    <row r="1311" spans="1:10">
      <c r="A1311" s="565" t="s">
        <v>821</v>
      </c>
      <c r="B1311" s="565"/>
      <c r="C1311" s="565"/>
      <c r="D1311" s="565"/>
      <c r="E1311" s="565"/>
      <c r="F1311" s="565"/>
      <c r="G1311" s="565"/>
      <c r="H1311" s="565"/>
      <c r="I1311" s="565"/>
      <c r="J1311" s="565"/>
    </row>
    <row r="1312" spans="1:10">
      <c r="A1312" s="293"/>
      <c r="B1312" s="269"/>
      <c r="C1312" s="293"/>
      <c r="D1312" s="293"/>
      <c r="E1312" s="293"/>
      <c r="F1312" s="293"/>
      <c r="G1312" s="293"/>
      <c r="H1312" s="293"/>
      <c r="I1312" s="293"/>
      <c r="J1312" s="293"/>
    </row>
    <row r="1313" spans="1:10">
      <c r="A1313" s="293"/>
      <c r="B1313" s="269"/>
      <c r="C1313" s="293"/>
      <c r="D1313" s="293" t="s">
        <v>924</v>
      </c>
      <c r="E1313" s="293"/>
      <c r="F1313" s="293"/>
      <c r="G1313" s="293"/>
      <c r="H1313" s="293"/>
      <c r="I1313" s="293"/>
      <c r="J1313" s="293"/>
    </row>
    <row r="1314" spans="1:10">
      <c r="A1314" s="292" t="s">
        <v>1119</v>
      </c>
      <c r="B1314" s="269"/>
      <c r="C1314" s="293"/>
      <c r="D1314" s="293"/>
      <c r="E1314" s="293"/>
      <c r="F1314" s="293"/>
      <c r="G1314" s="293"/>
      <c r="H1314" s="293"/>
      <c r="I1314" s="293"/>
      <c r="J1314" s="293"/>
    </row>
    <row r="1315" spans="1:10">
      <c r="A1315" s="293"/>
      <c r="B1315" s="269"/>
      <c r="C1315" s="293"/>
      <c r="D1315" s="292" t="s">
        <v>1120</v>
      </c>
      <c r="E1315" s="293"/>
      <c r="F1315" s="293"/>
      <c r="G1315" s="293"/>
      <c r="H1315" s="293"/>
      <c r="I1315" s="293"/>
      <c r="J1315" s="293"/>
    </row>
    <row r="1316" spans="1:10">
      <c r="A1316" s="292" t="s">
        <v>1097</v>
      </c>
      <c r="B1316" s="269"/>
      <c r="C1316" s="293"/>
      <c r="D1316" s="293"/>
      <c r="E1316" s="293"/>
      <c r="F1316" s="293"/>
      <c r="G1316" s="293"/>
      <c r="H1316" s="293"/>
      <c r="I1316" s="293"/>
      <c r="J1316" s="293"/>
    </row>
    <row r="1317" spans="1:10">
      <c r="A1317" s="292"/>
      <c r="B1317" s="269"/>
      <c r="C1317" s="293"/>
      <c r="D1317" s="293"/>
      <c r="E1317" s="293"/>
      <c r="F1317" s="293"/>
      <c r="G1317" s="293"/>
      <c r="H1317" s="293"/>
      <c r="I1317" s="293"/>
      <c r="J1317" s="293"/>
    </row>
    <row r="1318" spans="1:10">
      <c r="A1318" s="565" t="s">
        <v>1098</v>
      </c>
      <c r="B1318" s="565"/>
      <c r="C1318" s="565"/>
      <c r="D1318" s="565"/>
      <c r="E1318" s="565"/>
      <c r="F1318" s="565"/>
      <c r="G1318" s="565"/>
      <c r="H1318" s="565"/>
      <c r="I1318" s="565"/>
      <c r="J1318" s="565"/>
    </row>
    <row r="1319" spans="1:10">
      <c r="A1319" s="293"/>
      <c r="B1319" s="269"/>
      <c r="C1319" s="293"/>
      <c r="D1319" s="292" t="s">
        <v>1099</v>
      </c>
      <c r="E1319" s="293"/>
      <c r="F1319" s="293"/>
      <c r="G1319" s="293"/>
      <c r="H1319" s="293"/>
      <c r="I1319" s="293"/>
      <c r="J1319" s="293"/>
    </row>
    <row r="1320" spans="1:10">
      <c r="D1320" s="34" t="s">
        <v>1100</v>
      </c>
      <c r="E1320" s="271"/>
      <c r="F1320" s="271"/>
      <c r="G1320" s="271"/>
    </row>
    <row r="1321" spans="1:10">
      <c r="A1321" s="412" t="s">
        <v>1101</v>
      </c>
      <c r="B1321" s="412"/>
      <c r="C1321" s="412"/>
      <c r="D1321" s="412"/>
      <c r="E1321" s="412"/>
      <c r="F1321" s="412"/>
      <c r="G1321" s="412"/>
      <c r="H1321" s="412"/>
      <c r="I1321" s="412"/>
      <c r="J1321" s="412"/>
    </row>
    <row r="1322" spans="1:10">
      <c r="D1322" s="19" t="s">
        <v>1023</v>
      </c>
      <c r="F1322" s="291"/>
      <c r="G1322" s="291"/>
    </row>
    <row r="1323" spans="1:10">
      <c r="A1323" s="158" t="s">
        <v>1024</v>
      </c>
      <c r="F1323" s="291"/>
      <c r="G1323" s="291"/>
    </row>
    <row r="1324" spans="1:10">
      <c r="D1324" s="19" t="s">
        <v>925</v>
      </c>
      <c r="F1324" s="291"/>
      <c r="G1324" s="291"/>
    </row>
    <row r="1325" spans="1:10">
      <c r="A1325" s="158" t="s">
        <v>927</v>
      </c>
      <c r="F1325" s="291"/>
      <c r="G1325" s="291"/>
    </row>
    <row r="1326" spans="1:10">
      <c r="A1326" s="158" t="s">
        <v>926</v>
      </c>
      <c r="F1326" s="291"/>
      <c r="G1326" s="291"/>
    </row>
    <row r="1327" spans="1:10">
      <c r="F1327" s="291"/>
      <c r="G1327" s="291"/>
    </row>
    <row r="1328" spans="1:10">
      <c r="A1328" s="412" t="s">
        <v>822</v>
      </c>
      <c r="B1328" s="412"/>
      <c r="C1328" s="412"/>
      <c r="D1328" s="412"/>
      <c r="E1328" s="412"/>
      <c r="F1328" s="412"/>
      <c r="G1328" s="412"/>
      <c r="H1328" s="412"/>
      <c r="I1328" s="412"/>
      <c r="J1328" s="412"/>
    </row>
    <row r="1330" spans="1:10">
      <c r="D1330" s="479" t="s">
        <v>893</v>
      </c>
      <c r="E1330" s="479"/>
      <c r="F1330" s="479"/>
      <c r="G1330" s="479"/>
      <c r="H1330" s="479"/>
      <c r="I1330" s="479"/>
      <c r="J1330" s="479"/>
    </row>
    <row r="1331" spans="1:10">
      <c r="A1331" s="559" t="s">
        <v>894</v>
      </c>
      <c r="B1331" s="559"/>
      <c r="C1331" s="559"/>
      <c r="D1331" s="559"/>
      <c r="E1331" s="559"/>
      <c r="F1331" s="559"/>
      <c r="G1331" s="559"/>
      <c r="H1331" s="559"/>
      <c r="I1331" s="559"/>
      <c r="J1331" s="559"/>
    </row>
    <row r="1332" spans="1:10">
      <c r="A1332" s="559" t="s">
        <v>895</v>
      </c>
      <c r="B1332" s="559"/>
      <c r="C1332" s="559"/>
      <c r="D1332" s="559"/>
      <c r="E1332" s="559"/>
      <c r="F1332" s="559"/>
      <c r="G1332" s="559"/>
      <c r="H1332" s="559"/>
      <c r="I1332" s="559"/>
      <c r="J1332" s="559"/>
    </row>
    <row r="1333" spans="1:10" ht="12.75" customHeight="1">
      <c r="D1333" s="566"/>
      <c r="E1333" s="566"/>
      <c r="F1333" s="566"/>
      <c r="G1333" s="566"/>
      <c r="H1333" s="566"/>
      <c r="I1333" s="566"/>
      <c r="J1333" s="566"/>
    </row>
    <row r="1334" spans="1:10">
      <c r="A1334" s="412" t="s">
        <v>823</v>
      </c>
      <c r="B1334" s="412"/>
      <c r="C1334" s="412"/>
      <c r="D1334" s="412"/>
      <c r="E1334" s="412"/>
      <c r="F1334" s="412"/>
      <c r="G1334" s="412"/>
      <c r="H1334" s="412"/>
      <c r="I1334" s="412"/>
      <c r="J1334" s="412"/>
    </row>
    <row r="1336" spans="1:10">
      <c r="D1336" s="478" t="s">
        <v>1376</v>
      </c>
      <c r="E1336" s="479"/>
      <c r="F1336" s="479"/>
      <c r="G1336" s="479"/>
      <c r="H1336" s="479"/>
      <c r="I1336" s="479"/>
      <c r="J1336" s="479"/>
    </row>
    <row r="1337" spans="1:10">
      <c r="A1337" s="559" t="s">
        <v>1386</v>
      </c>
      <c r="B1337" s="559"/>
      <c r="C1337" s="559"/>
      <c r="D1337" s="559"/>
      <c r="E1337" s="559"/>
      <c r="F1337" s="559"/>
      <c r="G1337" s="559"/>
      <c r="H1337" s="559"/>
      <c r="I1337" s="559"/>
      <c r="J1337" s="559"/>
    </row>
    <row r="1338" spans="1:10">
      <c r="D1338" s="479" t="s">
        <v>1377</v>
      </c>
      <c r="E1338" s="479"/>
      <c r="F1338" s="479"/>
      <c r="G1338" s="479"/>
      <c r="H1338" s="479"/>
      <c r="I1338" s="479"/>
      <c r="J1338" s="479"/>
    </row>
    <row r="1339" spans="1:10">
      <c r="D1339" s="278" t="s">
        <v>1493</v>
      </c>
    </row>
    <row r="1340" spans="1:10">
      <c r="D1340" s="278" t="s">
        <v>1492</v>
      </c>
      <c r="E1340" s="324"/>
    </row>
    <row r="1341" spans="1:10">
      <c r="D1341" s="278" t="s">
        <v>1491</v>
      </c>
      <c r="E1341" s="324"/>
    </row>
    <row r="1342" spans="1:10">
      <c r="D1342" s="278" t="s">
        <v>1490</v>
      </c>
    </row>
    <row r="1343" spans="1:10">
      <c r="D1343" s="278" t="s">
        <v>1487</v>
      </c>
    </row>
    <row r="1344" spans="1:10">
      <c r="D1344" s="278" t="s">
        <v>1488</v>
      </c>
    </row>
    <row r="1345" spans="1:10">
      <c r="D1345" s="278" t="s">
        <v>1489</v>
      </c>
    </row>
    <row r="1346" spans="1:10" hidden="1"/>
    <row r="1348" spans="1:10">
      <c r="A1348" s="412" t="s">
        <v>960</v>
      </c>
      <c r="B1348" s="412"/>
      <c r="C1348" s="412"/>
      <c r="D1348" s="412"/>
      <c r="E1348" s="412"/>
      <c r="F1348" s="412"/>
      <c r="G1348" s="412"/>
      <c r="H1348" s="412"/>
      <c r="I1348" s="412"/>
      <c r="J1348" s="412"/>
    </row>
    <row r="1350" spans="1:10">
      <c r="D1350" s="479" t="s">
        <v>981</v>
      </c>
      <c r="E1350" s="479"/>
      <c r="F1350" s="479"/>
      <c r="G1350" s="479"/>
      <c r="H1350" s="479"/>
      <c r="I1350" s="479"/>
      <c r="J1350" s="479"/>
    </row>
    <row r="1351" spans="1:10">
      <c r="A1351" s="559" t="s">
        <v>982</v>
      </c>
      <c r="B1351" s="559"/>
      <c r="C1351" s="559"/>
      <c r="D1351" s="559"/>
      <c r="E1351" s="559"/>
      <c r="F1351" s="559"/>
      <c r="G1351" s="559"/>
      <c r="H1351" s="559"/>
      <c r="I1351" s="559"/>
      <c r="J1351" s="559"/>
    </row>
    <row r="1352" spans="1:10">
      <c r="A1352" s="293"/>
      <c r="B1352" s="269"/>
      <c r="C1352" s="293"/>
      <c r="D1352" s="293" t="s">
        <v>983</v>
      </c>
      <c r="E1352" s="293"/>
      <c r="F1352" s="293"/>
      <c r="G1352" s="293"/>
      <c r="H1352" s="293"/>
      <c r="I1352" s="293"/>
      <c r="J1352" s="293"/>
    </row>
    <row r="1353" spans="1:10">
      <c r="A1353" s="293" t="s">
        <v>1022</v>
      </c>
      <c r="B1353" s="269"/>
      <c r="C1353" s="293"/>
      <c r="D1353" s="293"/>
      <c r="E1353" s="293"/>
      <c r="F1353" s="293"/>
      <c r="G1353" s="293"/>
      <c r="H1353" s="293"/>
      <c r="I1353" s="293"/>
      <c r="J1353" s="293"/>
    </row>
    <row r="1354" spans="1:10">
      <c r="A1354" s="292" t="s">
        <v>1102</v>
      </c>
      <c r="B1354" s="269"/>
      <c r="C1354" s="293"/>
      <c r="D1354" s="293"/>
      <c r="E1354" s="293"/>
      <c r="F1354" s="293"/>
      <c r="G1354" s="293"/>
      <c r="H1354" s="293"/>
      <c r="I1354" s="293"/>
      <c r="J1354" s="293"/>
    </row>
    <row r="1355" spans="1:10">
      <c r="A1355" s="293"/>
      <c r="B1355" s="269"/>
      <c r="C1355" s="293"/>
      <c r="D1355" s="292" t="s">
        <v>987</v>
      </c>
      <c r="E1355" s="292"/>
      <c r="F1355" s="292"/>
      <c r="G1355" s="292"/>
      <c r="H1355" s="292"/>
      <c r="I1355" s="292"/>
      <c r="J1355" s="292"/>
    </row>
    <row r="1356" spans="1:10">
      <c r="A1356" s="293" t="s">
        <v>988</v>
      </c>
      <c r="B1356" s="269"/>
      <c r="C1356" s="293"/>
      <c r="D1356" s="293"/>
      <c r="E1356" s="293"/>
      <c r="F1356" s="293"/>
      <c r="G1356" s="293"/>
      <c r="H1356" s="293"/>
      <c r="I1356" s="293"/>
      <c r="J1356" s="293"/>
    </row>
    <row r="1357" spans="1:10">
      <c r="A1357" s="293"/>
      <c r="B1357" s="269"/>
      <c r="C1357" s="293"/>
      <c r="D1357" s="293" t="s">
        <v>896</v>
      </c>
      <c r="E1357" s="293"/>
      <c r="F1357" s="293"/>
      <c r="G1357" s="293"/>
      <c r="H1357" s="293"/>
      <c r="I1357" s="293"/>
      <c r="J1357" s="293"/>
    </row>
    <row r="1358" spans="1:10">
      <c r="A1358" s="293" t="s">
        <v>897</v>
      </c>
      <c r="B1358" s="269"/>
      <c r="C1358" s="293"/>
      <c r="D1358" s="293"/>
      <c r="E1358" s="293"/>
      <c r="F1358" s="293"/>
      <c r="G1358" s="293"/>
      <c r="H1358" s="293"/>
      <c r="I1358" s="293"/>
      <c r="J1358" s="293"/>
    </row>
    <row r="1359" spans="1:10">
      <c r="A1359" s="293"/>
      <c r="B1359" s="269"/>
      <c r="C1359" s="293"/>
      <c r="D1359" s="307" t="s">
        <v>1429</v>
      </c>
      <c r="E1359" s="293"/>
      <c r="F1359" s="293"/>
      <c r="G1359" s="293"/>
      <c r="H1359" s="293"/>
      <c r="I1359" s="293"/>
      <c r="J1359" s="293"/>
    </row>
    <row r="1360" spans="1:10">
      <c r="A1360" s="307" t="s">
        <v>1430</v>
      </c>
      <c r="B1360" s="269"/>
      <c r="C1360" s="293"/>
      <c r="D1360" s="293"/>
      <c r="E1360" s="293"/>
      <c r="F1360" s="293"/>
      <c r="G1360" s="293"/>
      <c r="H1360" s="293"/>
      <c r="I1360" s="293"/>
      <c r="J1360" s="293"/>
    </row>
    <row r="1361" spans="1:10">
      <c r="A1361" s="293" t="s">
        <v>898</v>
      </c>
      <c r="B1361" s="269"/>
      <c r="C1361" s="293"/>
      <c r="D1361" s="293"/>
      <c r="E1361" s="293"/>
      <c r="F1361" s="293"/>
      <c r="G1361" s="293"/>
      <c r="H1361" s="293"/>
      <c r="I1361" s="293"/>
      <c r="J1361" s="293"/>
    </row>
    <row r="1362" spans="1:10" ht="6" customHeight="1">
      <c r="A1362" s="293"/>
      <c r="B1362" s="269"/>
      <c r="C1362" s="293"/>
      <c r="D1362" s="293"/>
      <c r="E1362" s="293"/>
      <c r="F1362" s="293"/>
      <c r="G1362" s="293"/>
      <c r="H1362" s="293"/>
      <c r="I1362" s="293"/>
      <c r="J1362" s="293"/>
    </row>
    <row r="1363" spans="1:10">
      <c r="A1363" s="293"/>
      <c r="B1363" s="269"/>
      <c r="C1363" s="293"/>
      <c r="D1363" s="293"/>
      <c r="E1363" s="293"/>
      <c r="F1363" s="565" t="s">
        <v>965</v>
      </c>
      <c r="G1363" s="565"/>
      <c r="H1363" s="293"/>
      <c r="I1363" s="293"/>
      <c r="J1363" s="293"/>
    </row>
    <row r="1364" spans="1:10">
      <c r="A1364" s="293"/>
      <c r="B1364" s="269"/>
      <c r="C1364" s="293"/>
      <c r="D1364" s="293"/>
      <c r="E1364" s="293"/>
      <c r="F1364" s="293"/>
      <c r="G1364" s="293"/>
      <c r="H1364" s="293"/>
      <c r="I1364" s="293"/>
      <c r="J1364" s="293"/>
    </row>
    <row r="1365" spans="1:10">
      <c r="A1365" s="293"/>
      <c r="B1365" s="269"/>
      <c r="C1365" s="293"/>
      <c r="D1365" s="293" t="s">
        <v>899</v>
      </c>
      <c r="E1365" s="293"/>
      <c r="F1365" s="293"/>
      <c r="G1365" s="293"/>
      <c r="H1365" s="293"/>
      <c r="I1365" s="293"/>
      <c r="J1365" s="293"/>
    </row>
    <row r="1366" spans="1:10">
      <c r="A1366" s="293" t="s">
        <v>900</v>
      </c>
      <c r="B1366" s="269"/>
      <c r="C1366" s="293"/>
      <c r="D1366" s="293"/>
      <c r="E1366" s="293"/>
      <c r="F1366" s="293"/>
      <c r="G1366" s="293"/>
      <c r="H1366" s="293"/>
      <c r="I1366" s="293"/>
      <c r="J1366" s="293"/>
    </row>
    <row r="1367" spans="1:10">
      <c r="A1367" s="293"/>
      <c r="B1367" s="269"/>
      <c r="C1367" s="293"/>
      <c r="D1367" s="293"/>
      <c r="E1367" s="293"/>
      <c r="F1367" s="293"/>
      <c r="G1367" s="293"/>
      <c r="H1367" s="293"/>
      <c r="I1367" s="293"/>
      <c r="J1367" s="293"/>
    </row>
    <row r="1368" spans="1:10">
      <c r="F1368" s="412" t="s">
        <v>824</v>
      </c>
      <c r="G1368" s="412"/>
    </row>
    <row r="1370" spans="1:10">
      <c r="D1370" s="479" t="s">
        <v>1266</v>
      </c>
      <c r="E1370" s="479"/>
      <c r="F1370" s="479"/>
      <c r="G1370" s="479"/>
      <c r="H1370" s="479"/>
      <c r="I1370" s="479"/>
      <c r="J1370" s="479"/>
    </row>
    <row r="1371" spans="1:10">
      <c r="A1371" s="562" t="s">
        <v>1494</v>
      </c>
      <c r="B1371" s="559"/>
      <c r="C1371" s="559"/>
      <c r="D1371" s="559"/>
      <c r="E1371" s="559"/>
      <c r="F1371" s="559"/>
      <c r="G1371" s="559"/>
      <c r="H1371" s="559"/>
      <c r="I1371" s="559"/>
      <c r="J1371" s="559"/>
    </row>
    <row r="1372" spans="1:10">
      <c r="D1372" s="479" t="s">
        <v>984</v>
      </c>
      <c r="E1372" s="479"/>
      <c r="F1372" s="479"/>
      <c r="G1372" s="479"/>
      <c r="H1372" s="479"/>
      <c r="I1372" s="479"/>
      <c r="J1372" s="479"/>
    </row>
    <row r="1373" spans="1:10">
      <c r="A1373" s="559" t="s">
        <v>985</v>
      </c>
      <c r="B1373" s="559"/>
      <c r="C1373" s="559"/>
      <c r="D1373" s="559"/>
      <c r="E1373" s="559"/>
      <c r="F1373" s="559"/>
      <c r="G1373" s="559"/>
      <c r="H1373" s="559"/>
      <c r="I1373" s="559"/>
      <c r="J1373" s="559"/>
    </row>
    <row r="1374" spans="1:10">
      <c r="A1374" s="293"/>
      <c r="B1374" s="269"/>
      <c r="C1374" s="293"/>
      <c r="D1374" s="293"/>
      <c r="E1374" s="293"/>
      <c r="F1374" s="293"/>
      <c r="G1374" s="293"/>
      <c r="H1374" s="293"/>
      <c r="I1374" s="293"/>
      <c r="J1374" s="293"/>
    </row>
    <row r="1375" spans="1:10">
      <c r="A1375" s="293"/>
      <c r="B1375" s="269"/>
      <c r="C1375" s="293"/>
      <c r="D1375" s="293"/>
      <c r="E1375" s="293"/>
      <c r="F1375" s="565" t="s">
        <v>1103</v>
      </c>
      <c r="G1375" s="565"/>
      <c r="H1375" s="293"/>
      <c r="I1375" s="293"/>
      <c r="J1375" s="293"/>
    </row>
    <row r="1376" spans="1:10">
      <c r="A1376" s="293"/>
      <c r="B1376" s="269"/>
      <c r="C1376" s="293"/>
      <c r="D1376" s="293"/>
      <c r="E1376" s="293"/>
      <c r="F1376" s="270"/>
      <c r="G1376" s="270"/>
      <c r="H1376" s="293"/>
      <c r="I1376" s="293"/>
      <c r="J1376" s="293"/>
    </row>
    <row r="1377" spans="1:10">
      <c r="A1377" s="293"/>
      <c r="B1377" s="269"/>
      <c r="C1377" s="293"/>
      <c r="D1377" s="293" t="s">
        <v>986</v>
      </c>
      <c r="E1377" s="293"/>
      <c r="F1377" s="270"/>
      <c r="G1377" s="270"/>
      <c r="H1377" s="293"/>
      <c r="I1377" s="293"/>
      <c r="J1377" s="293"/>
    </row>
    <row r="1378" spans="1:10">
      <c r="A1378" s="293" t="s">
        <v>1144</v>
      </c>
      <c r="B1378" s="269"/>
      <c r="C1378" s="293"/>
      <c r="D1378" s="293"/>
      <c r="E1378" s="293"/>
      <c r="F1378" s="270"/>
      <c r="G1378" s="270"/>
      <c r="H1378" s="293"/>
      <c r="I1378" s="293"/>
      <c r="J1378" s="293"/>
    </row>
    <row r="1379" spans="1:10">
      <c r="A1379" s="293"/>
      <c r="B1379" s="269"/>
      <c r="C1379" s="293"/>
      <c r="D1379" s="293" t="s">
        <v>989</v>
      </c>
      <c r="E1379" s="293"/>
      <c r="F1379" s="270"/>
      <c r="G1379" s="270"/>
      <c r="H1379" s="293"/>
      <c r="I1379" s="293"/>
      <c r="J1379" s="293"/>
    </row>
    <row r="1380" spans="1:10">
      <c r="A1380" s="293" t="s">
        <v>1145</v>
      </c>
      <c r="B1380" s="269"/>
      <c r="C1380" s="293"/>
      <c r="D1380" s="293"/>
      <c r="E1380" s="293"/>
      <c r="F1380" s="270"/>
      <c r="G1380" s="270"/>
      <c r="H1380" s="293"/>
      <c r="I1380" s="293"/>
      <c r="J1380" s="293"/>
    </row>
    <row r="1381" spans="1:10">
      <c r="A1381" s="293"/>
      <c r="B1381" s="269"/>
      <c r="C1381" s="293"/>
      <c r="D1381" s="293"/>
      <c r="E1381" s="293"/>
      <c r="F1381" s="270"/>
      <c r="G1381" s="270"/>
      <c r="H1381" s="293"/>
      <c r="I1381" s="293"/>
      <c r="J1381" s="293"/>
    </row>
    <row r="1382" spans="1:10">
      <c r="A1382" s="293"/>
      <c r="B1382" s="269"/>
      <c r="C1382" s="293"/>
      <c r="D1382" s="293"/>
      <c r="E1382" s="293"/>
      <c r="F1382" s="565" t="s">
        <v>1104</v>
      </c>
      <c r="G1382" s="565"/>
      <c r="H1382" s="293"/>
      <c r="I1382" s="293"/>
      <c r="J1382" s="293"/>
    </row>
    <row r="1383" spans="1:10">
      <c r="A1383" s="293"/>
      <c r="B1383" s="269"/>
      <c r="C1383" s="293"/>
      <c r="D1383" s="293"/>
      <c r="E1383" s="293"/>
      <c r="F1383" s="270"/>
      <c r="G1383" s="270"/>
      <c r="H1383" s="293"/>
      <c r="I1383" s="293"/>
      <c r="J1383" s="293"/>
    </row>
    <row r="1384" spans="1:10">
      <c r="A1384" s="293"/>
      <c r="B1384" s="269"/>
      <c r="C1384" s="293"/>
      <c r="D1384" s="293" t="s">
        <v>901</v>
      </c>
      <c r="E1384" s="293"/>
      <c r="F1384" s="270"/>
      <c r="G1384" s="270"/>
      <c r="H1384" s="293"/>
      <c r="I1384" s="293"/>
      <c r="J1384" s="293"/>
    </row>
    <row r="1385" spans="1:10">
      <c r="A1385" s="293" t="s">
        <v>902</v>
      </c>
      <c r="B1385" s="269"/>
      <c r="C1385" s="293"/>
      <c r="D1385" s="293"/>
      <c r="E1385" s="293"/>
      <c r="F1385" s="270"/>
      <c r="G1385" s="270"/>
      <c r="H1385" s="293"/>
      <c r="I1385" s="293"/>
      <c r="J1385" s="293"/>
    </row>
    <row r="1386" spans="1:10">
      <c r="A1386" s="293" t="s">
        <v>903</v>
      </c>
      <c r="B1386" s="269"/>
      <c r="C1386" s="293"/>
      <c r="D1386" s="293"/>
      <c r="E1386" s="293"/>
      <c r="F1386" s="270"/>
      <c r="G1386" s="270"/>
      <c r="H1386" s="293"/>
      <c r="I1386" s="293"/>
      <c r="J1386" s="293"/>
    </row>
    <row r="1387" spans="1:10">
      <c r="A1387" s="293" t="s">
        <v>904</v>
      </c>
      <c r="B1387" s="269"/>
      <c r="C1387" s="293"/>
      <c r="D1387" s="293"/>
      <c r="E1387" s="293"/>
      <c r="F1387" s="270"/>
      <c r="G1387" s="270"/>
      <c r="H1387" s="293"/>
      <c r="I1387" s="293"/>
      <c r="J1387" s="293"/>
    </row>
    <row r="1388" spans="1:10" ht="12.75" customHeight="1"/>
    <row r="1389" spans="1:10">
      <c r="F1389" s="412" t="s">
        <v>825</v>
      </c>
      <c r="G1389" s="412"/>
    </row>
    <row r="1391" spans="1:10">
      <c r="D1391" s="19" t="s">
        <v>1034</v>
      </c>
    </row>
    <row r="1392" spans="1:10">
      <c r="A1392" s="158" t="s">
        <v>1035</v>
      </c>
      <c r="D1392" s="271"/>
      <c r="E1392" s="271"/>
      <c r="F1392" s="271"/>
      <c r="G1392" s="271"/>
      <c r="H1392" s="271"/>
      <c r="I1392" s="271"/>
      <c r="J1392" s="271"/>
    </row>
    <row r="1393" spans="1:10">
      <c r="D1393" s="479" t="s">
        <v>905</v>
      </c>
      <c r="E1393" s="479"/>
      <c r="F1393" s="479"/>
      <c r="G1393" s="479"/>
      <c r="H1393" s="479"/>
      <c r="I1393" s="479"/>
      <c r="J1393" s="479"/>
    </row>
    <row r="1394" spans="1:10" ht="12" customHeight="1">
      <c r="A1394" s="559"/>
      <c r="B1394" s="559"/>
      <c r="C1394" s="559"/>
      <c r="D1394" s="559"/>
      <c r="E1394" s="559"/>
      <c r="F1394" s="559"/>
      <c r="G1394" s="559"/>
      <c r="H1394" s="559"/>
      <c r="I1394" s="559"/>
      <c r="J1394" s="559"/>
    </row>
    <row r="1395" spans="1:10">
      <c r="F1395" s="412" t="s">
        <v>826</v>
      </c>
      <c r="G1395" s="412"/>
    </row>
    <row r="1397" spans="1:10">
      <c r="D1397" s="478" t="s">
        <v>1431</v>
      </c>
      <c r="E1397" s="479"/>
      <c r="F1397" s="479"/>
      <c r="G1397" s="479"/>
      <c r="H1397" s="479"/>
      <c r="I1397" s="479"/>
      <c r="J1397" s="479"/>
    </row>
    <row r="1398" spans="1:10">
      <c r="A1398" s="559" t="s">
        <v>906</v>
      </c>
      <c r="B1398" s="559"/>
      <c r="C1398" s="559"/>
      <c r="D1398" s="559"/>
      <c r="E1398" s="559"/>
      <c r="F1398" s="559"/>
      <c r="G1398" s="559"/>
      <c r="H1398" s="559"/>
      <c r="I1398" s="559"/>
      <c r="J1398" s="559"/>
    </row>
    <row r="1399" spans="1:10">
      <c r="A1399" s="293" t="s">
        <v>907</v>
      </c>
      <c r="B1399" s="269"/>
      <c r="C1399" s="293"/>
      <c r="D1399" s="272"/>
      <c r="E1399" s="272"/>
      <c r="F1399" s="272"/>
      <c r="G1399" s="272"/>
      <c r="H1399" s="272"/>
      <c r="I1399" s="272"/>
      <c r="J1399" s="272"/>
    </row>
    <row r="1400" spans="1:10">
      <c r="A1400" s="293"/>
      <c r="B1400" s="269"/>
      <c r="C1400" s="293"/>
      <c r="D1400" s="293"/>
      <c r="E1400" s="293"/>
      <c r="F1400" s="293"/>
      <c r="G1400" s="293"/>
      <c r="H1400" s="273"/>
      <c r="I1400" s="273"/>
      <c r="J1400" s="273"/>
    </row>
    <row r="1401" spans="1:10">
      <c r="F1401" s="412" t="s">
        <v>827</v>
      </c>
      <c r="G1401" s="412"/>
    </row>
    <row r="1403" spans="1:10">
      <c r="D1403" s="479" t="s">
        <v>908</v>
      </c>
      <c r="E1403" s="479"/>
      <c r="F1403" s="479"/>
      <c r="G1403" s="479"/>
      <c r="H1403" s="479"/>
      <c r="I1403" s="479"/>
      <c r="J1403" s="479"/>
    </row>
    <row r="1404" spans="1:10">
      <c r="A1404" s="559" t="s">
        <v>1378</v>
      </c>
      <c r="B1404" s="559"/>
      <c r="C1404" s="559"/>
      <c r="D1404" s="559"/>
      <c r="E1404" s="559"/>
      <c r="F1404" s="559"/>
      <c r="G1404" s="559"/>
      <c r="H1404" s="559"/>
      <c r="I1404" s="559"/>
      <c r="J1404" s="559"/>
    </row>
    <row r="1405" spans="1:10">
      <c r="D1405" s="479" t="s">
        <v>910</v>
      </c>
      <c r="E1405" s="479"/>
      <c r="F1405" s="479"/>
      <c r="G1405" s="479"/>
      <c r="H1405" s="479"/>
      <c r="I1405" s="479"/>
      <c r="J1405" s="479"/>
    </row>
    <row r="1406" spans="1:10">
      <c r="A1406" s="567" t="s">
        <v>1432</v>
      </c>
      <c r="B1406" s="559"/>
      <c r="C1406" s="559"/>
      <c r="D1406" s="559"/>
      <c r="E1406" s="559"/>
      <c r="F1406" s="559"/>
      <c r="G1406" s="559"/>
      <c r="H1406" s="559"/>
      <c r="I1406" s="559"/>
      <c r="J1406" s="559"/>
    </row>
    <row r="1407" spans="1:10">
      <c r="A1407" s="559" t="s">
        <v>911</v>
      </c>
      <c r="B1407" s="559"/>
      <c r="C1407" s="559"/>
      <c r="D1407" s="559"/>
      <c r="E1407" s="559"/>
      <c r="F1407" s="559"/>
      <c r="G1407" s="559"/>
      <c r="H1407" s="559"/>
      <c r="I1407" s="559"/>
      <c r="J1407" s="559"/>
    </row>
    <row r="1408" spans="1:10">
      <c r="A1408" s="158" t="s">
        <v>909</v>
      </c>
      <c r="D1408" s="271"/>
      <c r="E1408" s="271"/>
      <c r="F1408" s="271"/>
      <c r="G1408" s="271"/>
      <c r="H1408" s="271"/>
      <c r="I1408" s="271"/>
      <c r="J1408" s="271"/>
    </row>
    <row r="1409" spans="1:10">
      <c r="A1409" s="559"/>
      <c r="B1409" s="559"/>
      <c r="C1409" s="559"/>
      <c r="D1409" s="559"/>
      <c r="E1409" s="559"/>
      <c r="F1409" s="559"/>
      <c r="G1409" s="559"/>
      <c r="H1409" s="559"/>
      <c r="I1409" s="559"/>
      <c r="J1409" s="559"/>
    </row>
    <row r="1410" spans="1:10">
      <c r="F1410" s="412" t="s">
        <v>828</v>
      </c>
      <c r="G1410" s="412"/>
    </row>
    <row r="1412" spans="1:10">
      <c r="D1412" s="478" t="s">
        <v>1433</v>
      </c>
      <c r="E1412" s="479"/>
      <c r="F1412" s="479"/>
      <c r="G1412" s="479"/>
      <c r="H1412" s="479"/>
      <c r="I1412" s="479"/>
      <c r="J1412" s="479"/>
    </row>
    <row r="1413" spans="1:10">
      <c r="A1413" s="559" t="s">
        <v>990</v>
      </c>
      <c r="B1413" s="559"/>
      <c r="C1413" s="559"/>
      <c r="D1413" s="559"/>
      <c r="E1413" s="559"/>
      <c r="F1413" s="559"/>
      <c r="G1413" s="559"/>
      <c r="H1413" s="559"/>
      <c r="I1413" s="559"/>
      <c r="J1413" s="559"/>
    </row>
    <row r="1414" spans="1:10">
      <c r="A1414" s="158" t="s">
        <v>991</v>
      </c>
    </row>
    <row r="1416" spans="1:10">
      <c r="F1416" s="412" t="s">
        <v>829</v>
      </c>
      <c r="G1416" s="412"/>
    </row>
    <row r="1418" spans="1:10">
      <c r="D1418" s="479" t="s">
        <v>912</v>
      </c>
      <c r="E1418" s="479"/>
      <c r="F1418" s="479"/>
      <c r="G1418" s="479"/>
      <c r="H1418" s="479"/>
      <c r="I1418" s="479"/>
      <c r="J1418" s="479"/>
    </row>
    <row r="1419" spans="1:10">
      <c r="A1419" s="562" t="s">
        <v>1507</v>
      </c>
      <c r="B1419" s="559"/>
      <c r="C1419" s="559"/>
      <c r="D1419" s="559"/>
      <c r="E1419" s="559"/>
      <c r="F1419" s="559"/>
      <c r="G1419" s="559"/>
      <c r="H1419" s="559"/>
      <c r="I1419" s="559"/>
      <c r="J1419" s="559"/>
    </row>
    <row r="1420" spans="1:10">
      <c r="A1420" s="293" t="s">
        <v>992</v>
      </c>
      <c r="B1420" s="269"/>
      <c r="C1420" s="293"/>
      <c r="D1420" s="293"/>
      <c r="E1420" s="293"/>
      <c r="F1420" s="293"/>
      <c r="G1420" s="293"/>
      <c r="H1420" s="293"/>
      <c r="I1420" s="293"/>
      <c r="J1420" s="293"/>
    </row>
    <row r="1421" spans="1:10">
      <c r="A1421" s="559"/>
      <c r="B1421" s="559"/>
      <c r="C1421" s="559"/>
      <c r="D1421" s="559"/>
      <c r="E1421" s="559"/>
      <c r="F1421" s="559"/>
      <c r="G1421" s="559"/>
      <c r="H1421" s="559"/>
      <c r="I1421" s="559"/>
      <c r="J1421" s="559"/>
    </row>
    <row r="1422" spans="1:10">
      <c r="F1422" s="412" t="s">
        <v>1019</v>
      </c>
      <c r="G1422" s="412"/>
    </row>
    <row r="1424" spans="1:10">
      <c r="D1424" s="478" t="s">
        <v>1434</v>
      </c>
      <c r="E1424" s="479"/>
      <c r="F1424" s="479"/>
      <c r="G1424" s="479"/>
      <c r="H1424" s="479"/>
      <c r="I1424" s="479"/>
      <c r="J1424" s="479"/>
    </row>
    <row r="1425" spans="1:10">
      <c r="A1425" s="567" t="s">
        <v>1435</v>
      </c>
      <c r="B1425" s="559"/>
      <c r="C1425" s="559"/>
      <c r="D1425" s="559"/>
      <c r="E1425" s="559"/>
      <c r="F1425" s="559"/>
      <c r="G1425" s="559"/>
      <c r="H1425" s="559"/>
      <c r="I1425" s="559"/>
      <c r="J1425" s="559"/>
    </row>
    <row r="1426" spans="1:10">
      <c r="A1426" s="567" t="s">
        <v>1436</v>
      </c>
      <c r="B1426" s="567"/>
      <c r="C1426" s="567"/>
      <c r="D1426" s="567"/>
      <c r="E1426" s="567"/>
      <c r="F1426" s="567"/>
      <c r="G1426" s="567"/>
      <c r="H1426" s="567"/>
      <c r="I1426" s="567"/>
      <c r="J1426" s="567"/>
    </row>
    <row r="1428" spans="1:10">
      <c r="F1428" s="412" t="s">
        <v>831</v>
      </c>
      <c r="G1428" s="412"/>
    </row>
    <row r="1429" spans="1:10" ht="10.5" customHeight="1"/>
    <row r="1430" spans="1:10">
      <c r="D1430" s="566" t="s">
        <v>913</v>
      </c>
      <c r="E1430" s="566"/>
      <c r="F1430" s="566"/>
      <c r="G1430" s="566"/>
      <c r="H1430" s="566"/>
      <c r="I1430" s="566"/>
      <c r="J1430" s="566"/>
    </row>
    <row r="1431" spans="1:10">
      <c r="A1431" s="559" t="s">
        <v>914</v>
      </c>
      <c r="B1431" s="559"/>
      <c r="C1431" s="559"/>
      <c r="D1431" s="559"/>
      <c r="E1431" s="559"/>
      <c r="F1431" s="559"/>
      <c r="G1431" s="559"/>
      <c r="H1431" s="559"/>
      <c r="I1431" s="559"/>
      <c r="J1431" s="559"/>
    </row>
    <row r="1432" spans="1:10">
      <c r="A1432" s="293" t="s">
        <v>915</v>
      </c>
      <c r="B1432" s="269"/>
      <c r="C1432" s="293"/>
      <c r="D1432" s="293"/>
      <c r="E1432" s="293"/>
      <c r="F1432" s="293"/>
      <c r="G1432" s="293"/>
      <c r="H1432" s="293"/>
      <c r="I1432" s="293"/>
      <c r="J1432" s="293"/>
    </row>
    <row r="1433" spans="1:10">
      <c r="A1433" s="158" t="s">
        <v>916</v>
      </c>
    </row>
    <row r="1434" spans="1:10">
      <c r="A1434" s="158" t="s">
        <v>972</v>
      </c>
    </row>
    <row r="1436" spans="1:10">
      <c r="F1436" s="412" t="s">
        <v>961</v>
      </c>
      <c r="G1436" s="412"/>
    </row>
    <row r="1438" spans="1:10">
      <c r="D1438" s="479" t="s">
        <v>917</v>
      </c>
      <c r="E1438" s="479"/>
      <c r="F1438" s="479"/>
      <c r="G1438" s="479"/>
      <c r="H1438" s="479"/>
      <c r="I1438" s="479"/>
      <c r="J1438" s="479"/>
    </row>
    <row r="1439" spans="1:10">
      <c r="A1439" s="559" t="s">
        <v>918</v>
      </c>
      <c r="B1439" s="559"/>
      <c r="C1439" s="559"/>
      <c r="D1439" s="559"/>
      <c r="E1439" s="559"/>
      <c r="F1439" s="559"/>
      <c r="G1439" s="559"/>
      <c r="H1439" s="559"/>
      <c r="I1439" s="559"/>
      <c r="J1439" s="559"/>
    </row>
    <row r="1440" spans="1:10">
      <c r="A1440" s="158" t="s">
        <v>919</v>
      </c>
      <c r="D1440" s="271"/>
      <c r="E1440" s="271"/>
      <c r="F1440" s="271"/>
      <c r="G1440" s="271"/>
      <c r="H1440" s="271"/>
      <c r="I1440" s="271"/>
      <c r="J1440" s="271"/>
    </row>
    <row r="1441" spans="1:7">
      <c r="A1441" s="158" t="s">
        <v>1020</v>
      </c>
    </row>
    <row r="1443" spans="1:7">
      <c r="F1443" s="412" t="s">
        <v>966</v>
      </c>
      <c r="G1443" s="412"/>
    </row>
    <row r="1444" spans="1:7" hidden="1"/>
    <row r="1445" spans="1:7">
      <c r="D1445" s="34" t="s">
        <v>1437</v>
      </c>
    </row>
    <row r="1446" spans="1:7">
      <c r="A1446" s="158" t="s">
        <v>993</v>
      </c>
    </row>
    <row r="1447" spans="1:7">
      <c r="A1447" s="274" t="s">
        <v>1438</v>
      </c>
    </row>
    <row r="1449" spans="1:7">
      <c r="F1449" s="412" t="s">
        <v>967</v>
      </c>
      <c r="G1449" s="412"/>
    </row>
    <row r="1450" spans="1:7" hidden="1"/>
    <row r="1451" spans="1:7">
      <c r="D1451" s="19" t="s">
        <v>994</v>
      </c>
    </row>
    <row r="1452" spans="1:7">
      <c r="A1452" s="158" t="s">
        <v>995</v>
      </c>
    </row>
    <row r="1453" spans="1:7">
      <c r="A1453" s="158" t="s">
        <v>996</v>
      </c>
    </row>
    <row r="1454" spans="1:7">
      <c r="D1454" s="19" t="s">
        <v>997</v>
      </c>
    </row>
    <row r="1455" spans="1:7">
      <c r="A1455" s="158" t="s">
        <v>998</v>
      </c>
    </row>
    <row r="1456" spans="1:7">
      <c r="A1456" s="158" t="s">
        <v>999</v>
      </c>
    </row>
    <row r="1457" spans="1:10">
      <c r="A1457" s="158" t="s">
        <v>1000</v>
      </c>
    </row>
    <row r="1459" spans="1:10">
      <c r="A1459" s="412" t="s">
        <v>968</v>
      </c>
      <c r="B1459" s="412"/>
      <c r="C1459" s="412"/>
      <c r="D1459" s="412"/>
      <c r="E1459" s="412"/>
      <c r="F1459" s="412"/>
      <c r="G1459" s="412"/>
      <c r="H1459" s="412"/>
      <c r="I1459" s="412"/>
      <c r="J1459" s="412"/>
    </row>
    <row r="1460" spans="1:10" hidden="1"/>
    <row r="1461" spans="1:10">
      <c r="D1461" s="19" t="s">
        <v>1001</v>
      </c>
    </row>
    <row r="1462" spans="1:10">
      <c r="A1462" s="158" t="s">
        <v>1002</v>
      </c>
    </row>
    <row r="1463" spans="1:10">
      <c r="D1463" s="19" t="s">
        <v>1003</v>
      </c>
    </row>
    <row r="1464" spans="1:10">
      <c r="A1464" s="158" t="s">
        <v>1004</v>
      </c>
    </row>
    <row r="1465" spans="1:10">
      <c r="A1465" s="158" t="s">
        <v>1005</v>
      </c>
    </row>
    <row r="1466" spans="1:10">
      <c r="E1466" s="398"/>
    </row>
    <row r="1467" spans="1:10">
      <c r="A1467" s="565" t="s">
        <v>1021</v>
      </c>
      <c r="B1467" s="565"/>
      <c r="C1467" s="565"/>
      <c r="D1467" s="565"/>
      <c r="E1467" s="565"/>
      <c r="F1467" s="565"/>
      <c r="G1467" s="565"/>
      <c r="H1467" s="565"/>
      <c r="I1467" s="565"/>
      <c r="J1467" s="565"/>
    </row>
    <row r="1468" spans="1:10">
      <c r="A1468" s="572" t="s">
        <v>1518</v>
      </c>
      <c r="B1468" s="573"/>
      <c r="C1468" s="573"/>
      <c r="D1468" s="573"/>
      <c r="E1468" s="573"/>
      <c r="F1468" s="573"/>
      <c r="G1468" s="573"/>
      <c r="H1468" s="573"/>
      <c r="I1468" s="573"/>
      <c r="J1468" s="573"/>
    </row>
    <row r="1469" spans="1:10">
      <c r="A1469" s="574" t="s">
        <v>1516</v>
      </c>
      <c r="B1469" s="575"/>
      <c r="C1469" s="575"/>
      <c r="D1469" s="575"/>
      <c r="E1469" s="575"/>
      <c r="F1469" s="575"/>
      <c r="G1469" s="575"/>
      <c r="H1469" s="575"/>
      <c r="I1469" s="575"/>
      <c r="J1469" s="575"/>
    </row>
    <row r="1470" spans="1:10">
      <c r="A1470" s="574" t="s">
        <v>1517</v>
      </c>
      <c r="B1470" s="574"/>
      <c r="C1470" s="574"/>
      <c r="D1470" s="574"/>
      <c r="E1470" s="574"/>
      <c r="F1470" s="574"/>
      <c r="G1470" s="574"/>
      <c r="H1470" s="574"/>
      <c r="I1470" s="574"/>
      <c r="J1470" s="574"/>
    </row>
    <row r="1472" spans="1:10">
      <c r="A1472" s="565" t="s">
        <v>1105</v>
      </c>
      <c r="B1472" s="565"/>
      <c r="C1472" s="565"/>
      <c r="D1472" s="565"/>
      <c r="E1472" s="565"/>
      <c r="F1472" s="565"/>
      <c r="G1472" s="565"/>
      <c r="H1472" s="565"/>
      <c r="I1472" s="565"/>
      <c r="J1472" s="565"/>
    </row>
    <row r="1473" spans="1:10" hidden="1">
      <c r="A1473" s="293"/>
      <c r="B1473" s="269"/>
      <c r="C1473" s="293"/>
      <c r="D1473" s="293"/>
      <c r="E1473" s="293"/>
      <c r="F1473" s="293"/>
      <c r="G1473" s="293"/>
      <c r="H1473" s="273"/>
      <c r="I1473" s="273"/>
      <c r="J1473" s="273"/>
    </row>
    <row r="1474" spans="1:10">
      <c r="C1474" s="566" t="s">
        <v>1146</v>
      </c>
      <c r="D1474" s="566"/>
      <c r="E1474" s="566"/>
      <c r="F1474" s="566"/>
      <c r="G1474" s="566"/>
      <c r="H1474" s="566"/>
      <c r="I1474" s="566"/>
      <c r="J1474" s="566"/>
    </row>
    <row r="1475" spans="1:10">
      <c r="D1475" s="290"/>
      <c r="E1475" s="290"/>
      <c r="F1475" s="290"/>
      <c r="G1475" s="273"/>
      <c r="H1475" s="273"/>
      <c r="I1475" s="273"/>
      <c r="J1475" s="273"/>
    </row>
    <row r="1477" spans="1:10">
      <c r="A1477" s="412" t="s">
        <v>1519</v>
      </c>
      <c r="B1477" s="412"/>
      <c r="C1477" s="412"/>
      <c r="D1477" s="412"/>
      <c r="E1477" s="412"/>
      <c r="F1477" s="412"/>
      <c r="G1477" s="412"/>
      <c r="H1477" s="412"/>
      <c r="I1477" s="412"/>
      <c r="J1477" s="412"/>
    </row>
    <row r="1478" spans="1:10" hidden="1"/>
    <row r="1479" spans="1:10">
      <c r="D1479" s="479" t="s">
        <v>1153</v>
      </c>
      <c r="E1479" s="479"/>
      <c r="F1479" s="479"/>
      <c r="G1479" s="479"/>
      <c r="H1479" s="479"/>
      <c r="I1479" s="479"/>
      <c r="J1479" s="479"/>
    </row>
    <row r="1480" spans="1:10">
      <c r="A1480" s="567" t="s">
        <v>1439</v>
      </c>
      <c r="B1480" s="559"/>
      <c r="C1480" s="559"/>
      <c r="D1480" s="559"/>
      <c r="E1480" s="559"/>
      <c r="F1480" s="559"/>
      <c r="G1480" s="559"/>
      <c r="H1480" s="559"/>
      <c r="I1480" s="559"/>
      <c r="J1480" s="559"/>
    </row>
    <row r="1483" spans="1:10">
      <c r="A1483" s="562" t="s">
        <v>1531</v>
      </c>
      <c r="B1483" s="559"/>
      <c r="C1483" s="559"/>
      <c r="D1483" s="559"/>
      <c r="E1483" s="559"/>
    </row>
    <row r="1485" spans="1:10">
      <c r="A1485" s="562" t="s">
        <v>1532</v>
      </c>
      <c r="B1485" s="559"/>
      <c r="C1485" s="559"/>
      <c r="D1485" s="559"/>
      <c r="E1485" s="559"/>
      <c r="F1485" s="559"/>
    </row>
    <row r="1486" spans="1:10" hidden="1"/>
    <row r="1488" spans="1:10">
      <c r="F1488" s="412" t="s">
        <v>814</v>
      </c>
      <c r="G1488" s="412"/>
    </row>
    <row r="1489" spans="8:9" hidden="1"/>
    <row r="1490" spans="8:9">
      <c r="H1490" s="566" t="s">
        <v>815</v>
      </c>
      <c r="I1490" s="566"/>
    </row>
    <row r="1492" spans="8:9">
      <c r="H1492" s="275" t="s">
        <v>832</v>
      </c>
      <c r="I1492" s="160" t="s">
        <v>833</v>
      </c>
    </row>
  </sheetData>
  <mergeCells count="96">
    <mergeCell ref="A1477:J1477"/>
    <mergeCell ref="A1459:J1459"/>
    <mergeCell ref="A1467:J1467"/>
    <mergeCell ref="A1468:J1468"/>
    <mergeCell ref="A1469:J1469"/>
    <mergeCell ref="A1470:J1470"/>
    <mergeCell ref="A1472:J1472"/>
    <mergeCell ref="A1281:J1281"/>
    <mergeCell ref="A1282:J1282"/>
    <mergeCell ref="A1283:J1283"/>
    <mergeCell ref="A1284:J1284"/>
    <mergeCell ref="A1273:J1273"/>
    <mergeCell ref="A1274:J1274"/>
    <mergeCell ref="A1276:J1276"/>
    <mergeCell ref="A1277:J1277"/>
    <mergeCell ref="A1280:J1280"/>
    <mergeCell ref="D1350:J1350"/>
    <mergeCell ref="C1474:J1474"/>
    <mergeCell ref="H1490:I1490"/>
    <mergeCell ref="A1480:J1480"/>
    <mergeCell ref="A1483:E1483"/>
    <mergeCell ref="A1431:J1431"/>
    <mergeCell ref="F1436:G1436"/>
    <mergeCell ref="D1438:J1438"/>
    <mergeCell ref="F1488:G1488"/>
    <mergeCell ref="A1439:J1439"/>
    <mergeCell ref="F1443:G1443"/>
    <mergeCell ref="A1485:F1485"/>
    <mergeCell ref="D1479:J1479"/>
    <mergeCell ref="F1449:G1449"/>
    <mergeCell ref="D1412:J1412"/>
    <mergeCell ref="D1405:J1405"/>
    <mergeCell ref="D1403:J1403"/>
    <mergeCell ref="A1351:J1351"/>
    <mergeCell ref="D1418:J1418"/>
    <mergeCell ref="F1389:G1389"/>
    <mergeCell ref="F1410:G1410"/>
    <mergeCell ref="F1375:G1375"/>
    <mergeCell ref="D1372:J1372"/>
    <mergeCell ref="F1368:G1368"/>
    <mergeCell ref="F1363:G1363"/>
    <mergeCell ref="F1401:G1401"/>
    <mergeCell ref="F1382:G1382"/>
    <mergeCell ref="F1395:G1395"/>
    <mergeCell ref="A1394:J1394"/>
    <mergeCell ref="A1398:J1398"/>
    <mergeCell ref="D1424:J1424"/>
    <mergeCell ref="F1422:G1422"/>
    <mergeCell ref="A1419:J1419"/>
    <mergeCell ref="A1426:J1426"/>
    <mergeCell ref="A1425:J1425"/>
    <mergeCell ref="A1421:J1421"/>
    <mergeCell ref="D1430:J1430"/>
    <mergeCell ref="F1428:G1428"/>
    <mergeCell ref="A1409:J1409"/>
    <mergeCell ref="A1311:J1311"/>
    <mergeCell ref="A1328:J1328"/>
    <mergeCell ref="A1331:J1331"/>
    <mergeCell ref="A1407:J1407"/>
    <mergeCell ref="F1416:G1416"/>
    <mergeCell ref="A1413:J1413"/>
    <mergeCell ref="A1406:J1406"/>
    <mergeCell ref="D1397:J1397"/>
    <mergeCell ref="A1404:J1404"/>
    <mergeCell ref="A1373:J1373"/>
    <mergeCell ref="D1370:J1370"/>
    <mergeCell ref="D1393:J1393"/>
    <mergeCell ref="A1371:J1371"/>
    <mergeCell ref="F1297:G1297"/>
    <mergeCell ref="F1286:G1286"/>
    <mergeCell ref="D1330:J1330"/>
    <mergeCell ref="A1348:J1348"/>
    <mergeCell ref="D1338:J1338"/>
    <mergeCell ref="A1305:J1305"/>
    <mergeCell ref="A1306:J1306"/>
    <mergeCell ref="A1318:J1318"/>
    <mergeCell ref="D1333:J1333"/>
    <mergeCell ref="A1321:J1321"/>
    <mergeCell ref="A1332:J1332"/>
    <mergeCell ref="D1336:J1336"/>
    <mergeCell ref="A7:J7"/>
    <mergeCell ref="A4:J4"/>
    <mergeCell ref="A1334:J1334"/>
    <mergeCell ref="A1337:J1337"/>
    <mergeCell ref="F1268:G1268"/>
    <mergeCell ref="F1270:G1270"/>
    <mergeCell ref="F1291:G1291"/>
    <mergeCell ref="D1299:J1299"/>
    <mergeCell ref="A1300:J1300"/>
    <mergeCell ref="F1302:G1302"/>
    <mergeCell ref="B10:J10"/>
    <mergeCell ref="B11:J11"/>
    <mergeCell ref="D1289:J1289"/>
    <mergeCell ref="D1304:J1304"/>
    <mergeCell ref="B9:J9"/>
    <mergeCell ref="A1275:J1275"/>
  </mergeCells>
  <phoneticPr fontId="2" type="noConversion"/>
  <pageMargins left="0.15748031496062992" right="0.15748031496062992" top="0.78740157480314965" bottom="0.78740157480314965" header="0.31496062992125984" footer="0.31496062992125984"/>
  <pageSetup scale="85" orientation="portrait" copies="5" r:id="rId1"/>
  <headerFooter alignWithMargins="0"/>
  <ignoredErrors>
    <ignoredError sqref="J531 I1265" formula="1"/>
    <ignoredError sqref="C100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K57"/>
  <sheetViews>
    <sheetView topLeftCell="A44" workbookViewId="0">
      <selection activeCell="A2" sqref="A2:G57"/>
    </sheetView>
  </sheetViews>
  <sheetFormatPr defaultRowHeight="12.75"/>
  <cols>
    <col min="1" max="1" width="15.5703125" customWidth="1"/>
    <col min="3" max="3" width="49.7109375" customWidth="1"/>
    <col min="4" max="4" width="15.140625" style="109" customWidth="1"/>
    <col min="5" max="5" width="13" style="109" customWidth="1"/>
    <col min="6" max="6" width="13.42578125" style="109" customWidth="1"/>
    <col min="7" max="7" width="14.140625" style="109" customWidth="1"/>
  </cols>
  <sheetData>
    <row r="2" spans="1:11">
      <c r="A2" s="498" t="s">
        <v>1293</v>
      </c>
      <c r="B2" s="498"/>
      <c r="C2" s="498"/>
      <c r="D2" s="498"/>
      <c r="E2" s="498"/>
      <c r="F2" s="498"/>
      <c r="G2" s="211"/>
      <c r="H2" s="2"/>
      <c r="I2" s="2"/>
      <c r="J2" s="2"/>
      <c r="K2" s="2"/>
    </row>
    <row r="3" spans="1:11">
      <c r="A3" s="498" t="s">
        <v>1294</v>
      </c>
      <c r="B3" s="498"/>
      <c r="C3" s="498"/>
      <c r="D3" s="498"/>
      <c r="E3" s="498"/>
      <c r="F3" s="498"/>
      <c r="G3" s="211"/>
      <c r="H3" s="2"/>
      <c r="I3" s="2"/>
      <c r="J3" s="2"/>
      <c r="K3" s="2"/>
    </row>
    <row r="4" spans="1:11" ht="26.25" customHeight="1">
      <c r="A4" s="501" t="s">
        <v>1295</v>
      </c>
      <c r="B4" s="502" t="s">
        <v>1296</v>
      </c>
      <c r="C4" s="502" t="s">
        <v>1297</v>
      </c>
      <c r="D4" s="504" t="s">
        <v>1298</v>
      </c>
      <c r="E4" s="504"/>
      <c r="F4" s="504"/>
      <c r="G4" s="499" t="s">
        <v>1304</v>
      </c>
    </row>
    <row r="5" spans="1:11" ht="24.75" customHeight="1">
      <c r="A5" s="501"/>
      <c r="B5" s="502"/>
      <c r="C5" s="502"/>
      <c r="D5" s="212" t="s">
        <v>1301</v>
      </c>
      <c r="E5" s="212" t="s">
        <v>1302</v>
      </c>
      <c r="F5" s="213" t="s">
        <v>1303</v>
      </c>
      <c r="G5" s="500"/>
    </row>
    <row r="6" spans="1:11">
      <c r="A6" s="214"/>
      <c r="B6" s="215"/>
      <c r="C6" s="216" t="s">
        <v>1300</v>
      </c>
      <c r="D6" s="217">
        <v>26000000</v>
      </c>
      <c r="E6" s="218"/>
      <c r="F6" s="217">
        <v>4060000</v>
      </c>
      <c r="G6" s="217">
        <f>F6+D6</f>
        <v>30060000</v>
      </c>
    </row>
    <row r="7" spans="1:11">
      <c r="A7" s="219">
        <v>700000</v>
      </c>
      <c r="B7" s="220"/>
      <c r="C7" s="221" t="s">
        <v>1299</v>
      </c>
      <c r="D7" s="222">
        <f>D8+D34+D37</f>
        <v>261930000</v>
      </c>
      <c r="E7" s="222">
        <f>E8+E34+E37</f>
        <v>99.977093116481484</v>
      </c>
      <c r="F7" s="222">
        <f>F8+F34+F37</f>
        <v>3817000</v>
      </c>
      <c r="G7" s="222">
        <f t="shared" ref="G7:G57" si="0">F7+D7</f>
        <v>265747000</v>
      </c>
    </row>
    <row r="8" spans="1:11">
      <c r="A8" s="223">
        <v>710000</v>
      </c>
      <c r="B8" s="224"/>
      <c r="C8" s="225" t="s">
        <v>1305</v>
      </c>
      <c r="D8" s="226">
        <f>D9+D20+D28+D32</f>
        <v>54950000</v>
      </c>
      <c r="E8" s="226">
        <f>E9+E20+E28+E32</f>
        <v>20.978887489023784</v>
      </c>
      <c r="F8" s="226">
        <f>F9+F20+F28+F32</f>
        <v>0</v>
      </c>
      <c r="G8" s="226">
        <f t="shared" si="0"/>
        <v>54950000</v>
      </c>
    </row>
    <row r="9" spans="1:11">
      <c r="A9" s="227">
        <v>711000</v>
      </c>
      <c r="B9" s="227"/>
      <c r="C9" s="228" t="s">
        <v>1306</v>
      </c>
      <c r="D9" s="229">
        <f>D10+D11+D12+D17+D18+D19</f>
        <v>34600000</v>
      </c>
      <c r="E9" s="230">
        <f>D9/D7*100</f>
        <v>13.20963616233345</v>
      </c>
      <c r="F9" s="230"/>
      <c r="G9" s="229">
        <f t="shared" si="0"/>
        <v>34600000</v>
      </c>
    </row>
    <row r="10" spans="1:11">
      <c r="A10" s="3"/>
      <c r="B10" s="3">
        <v>711111</v>
      </c>
      <c r="C10" s="231" t="s">
        <v>1307</v>
      </c>
      <c r="D10" s="232">
        <v>30720000</v>
      </c>
      <c r="E10" s="232">
        <f>D10/D7*100</f>
        <v>11.728324361470623</v>
      </c>
      <c r="F10" s="232"/>
      <c r="G10" s="242">
        <f t="shared" si="0"/>
        <v>30720000</v>
      </c>
    </row>
    <row r="11" spans="1:11">
      <c r="A11" s="3"/>
      <c r="B11" s="3">
        <v>711120</v>
      </c>
      <c r="C11" s="231" t="s">
        <v>1308</v>
      </c>
      <c r="D11" s="232">
        <v>2200000</v>
      </c>
      <c r="E11" s="232">
        <f>D11/D7*100</f>
        <v>0.83991906234490132</v>
      </c>
      <c r="F11" s="232"/>
      <c r="G11" s="242">
        <f t="shared" si="0"/>
        <v>2200000</v>
      </c>
    </row>
    <row r="12" spans="1:11">
      <c r="A12" s="3"/>
      <c r="B12" s="3">
        <v>711140</v>
      </c>
      <c r="C12" s="231" t="s">
        <v>1309</v>
      </c>
      <c r="D12" s="232">
        <f>D13+D14+D15+D16</f>
        <v>60000</v>
      </c>
      <c r="E12" s="232">
        <f>D12/D7*100</f>
        <v>2.290688351849731E-2</v>
      </c>
      <c r="F12" s="232"/>
      <c r="G12" s="242">
        <f t="shared" si="0"/>
        <v>60000</v>
      </c>
    </row>
    <row r="13" spans="1:11">
      <c r="A13" s="3"/>
      <c r="B13" s="3"/>
      <c r="C13" s="231" t="s">
        <v>1310</v>
      </c>
      <c r="D13" s="232"/>
      <c r="E13" s="232"/>
      <c r="F13" s="232"/>
      <c r="G13" s="242">
        <f t="shared" si="0"/>
        <v>0</v>
      </c>
    </row>
    <row r="14" spans="1:11">
      <c r="A14" s="3"/>
      <c r="B14" s="3"/>
      <c r="C14" s="231" t="s">
        <v>1311</v>
      </c>
      <c r="D14" s="232">
        <v>40000</v>
      </c>
      <c r="E14" s="232">
        <f>D14/D7*100</f>
        <v>1.5271255678998206E-2</v>
      </c>
      <c r="F14" s="232"/>
      <c r="G14" s="242">
        <f t="shared" si="0"/>
        <v>40000</v>
      </c>
    </row>
    <row r="15" spans="1:11">
      <c r="A15" s="3"/>
      <c r="B15" s="3"/>
      <c r="C15" s="231" t="s">
        <v>1312</v>
      </c>
      <c r="D15" s="232">
        <v>10000</v>
      </c>
      <c r="E15" s="232">
        <f>D15/D7*100</f>
        <v>3.8178139197495515E-3</v>
      </c>
      <c r="F15" s="232"/>
      <c r="G15" s="242">
        <f t="shared" si="0"/>
        <v>10000</v>
      </c>
    </row>
    <row r="16" spans="1:11">
      <c r="A16" s="3"/>
      <c r="B16" s="3"/>
      <c r="C16" s="231" t="s">
        <v>1313</v>
      </c>
      <c r="D16" s="232">
        <v>10000</v>
      </c>
      <c r="E16" s="232">
        <f>D16/D7*100</f>
        <v>3.8178139197495515E-3</v>
      </c>
      <c r="F16" s="232"/>
      <c r="G16" s="242">
        <f t="shared" si="0"/>
        <v>10000</v>
      </c>
    </row>
    <row r="17" spans="1:7">
      <c r="A17" s="3"/>
      <c r="B17" s="3">
        <v>711180</v>
      </c>
      <c r="C17" s="231" t="s">
        <v>1314</v>
      </c>
      <c r="D17" s="232"/>
      <c r="E17" s="232"/>
      <c r="F17" s="232"/>
      <c r="G17" s="242">
        <f t="shared" si="0"/>
        <v>0</v>
      </c>
    </row>
    <row r="18" spans="1:7">
      <c r="A18" s="3"/>
      <c r="B18" s="3">
        <v>711193</v>
      </c>
      <c r="C18" s="231" t="s">
        <v>1315</v>
      </c>
      <c r="D18" s="232">
        <v>20000</v>
      </c>
      <c r="E18" s="232">
        <f>D18/D7*100</f>
        <v>7.6356278394991029E-3</v>
      </c>
      <c r="F18" s="232"/>
      <c r="G18" s="242">
        <f t="shared" si="0"/>
        <v>20000</v>
      </c>
    </row>
    <row r="19" spans="1:7">
      <c r="A19" s="3"/>
      <c r="B19" s="3">
        <v>711190</v>
      </c>
      <c r="C19" s="231" t="s">
        <v>1316</v>
      </c>
      <c r="D19" s="232">
        <v>1600000</v>
      </c>
      <c r="E19" s="232">
        <f>D19/D7*100</f>
        <v>0.61085022715992821</v>
      </c>
      <c r="F19" s="232"/>
      <c r="G19" s="242">
        <f t="shared" si="0"/>
        <v>1600000</v>
      </c>
    </row>
    <row r="20" spans="1:7">
      <c r="A20" s="227">
        <v>713000</v>
      </c>
      <c r="B20" s="227"/>
      <c r="C20" s="228" t="s">
        <v>1325</v>
      </c>
      <c r="D20" s="229">
        <f>D21+D22+D23+D27</f>
        <v>11800000</v>
      </c>
      <c r="E20" s="229">
        <f>E21+E22+E23+E27</f>
        <v>4.5050204253044708</v>
      </c>
      <c r="F20" s="229">
        <f>F21+F22+F23+F27</f>
        <v>0</v>
      </c>
      <c r="G20" s="229">
        <f t="shared" si="0"/>
        <v>11800000</v>
      </c>
    </row>
    <row r="21" spans="1:7">
      <c r="A21" s="3"/>
      <c r="B21" s="3">
        <v>713120</v>
      </c>
      <c r="C21" s="231" t="s">
        <v>1317</v>
      </c>
      <c r="D21" s="232">
        <v>9500000</v>
      </c>
      <c r="E21" s="232">
        <f>D21/D7*100</f>
        <v>3.6269232237620743</v>
      </c>
      <c r="F21" s="232"/>
      <c r="G21" s="242">
        <f t="shared" si="0"/>
        <v>9500000</v>
      </c>
    </row>
    <row r="22" spans="1:7">
      <c r="A22" s="3"/>
      <c r="B22" s="3">
        <v>713310</v>
      </c>
      <c r="C22" s="231" t="s">
        <v>1318</v>
      </c>
      <c r="D22" s="232">
        <v>400000</v>
      </c>
      <c r="E22" s="232">
        <f>D22/D7*100</f>
        <v>0.15271255678998205</v>
      </c>
      <c r="F22" s="232"/>
      <c r="G22" s="242">
        <f t="shared" si="0"/>
        <v>400000</v>
      </c>
    </row>
    <row r="23" spans="1:7">
      <c r="A23" s="3"/>
      <c r="B23" s="3">
        <v>713400</v>
      </c>
      <c r="C23" s="231" t="s">
        <v>1319</v>
      </c>
      <c r="D23" s="232">
        <f>D24+D25+D26</f>
        <v>1900000</v>
      </c>
      <c r="E23" s="232">
        <f>D23/D7*100</f>
        <v>0.72538464475241471</v>
      </c>
      <c r="F23" s="232"/>
      <c r="G23" s="242">
        <f t="shared" si="0"/>
        <v>1900000</v>
      </c>
    </row>
    <row r="24" spans="1:7">
      <c r="A24" s="3"/>
      <c r="B24" s="3"/>
      <c r="C24" s="231" t="s">
        <v>1320</v>
      </c>
      <c r="D24" s="232">
        <v>1100000</v>
      </c>
      <c r="E24" s="232">
        <f>D24/D7*100</f>
        <v>0.41995953117245066</v>
      </c>
      <c r="F24" s="232"/>
      <c r="G24" s="242">
        <f t="shared" si="0"/>
        <v>1100000</v>
      </c>
    </row>
    <row r="25" spans="1:7">
      <c r="A25" s="3"/>
      <c r="B25" s="3"/>
      <c r="C25" s="231" t="s">
        <v>1321</v>
      </c>
      <c r="D25" s="232">
        <v>800000</v>
      </c>
      <c r="E25" s="232">
        <f>D25/D7*100</f>
        <v>0.3054251135799641</v>
      </c>
      <c r="F25" s="232"/>
      <c r="G25" s="242">
        <f t="shared" si="0"/>
        <v>800000</v>
      </c>
    </row>
    <row r="26" spans="1:7">
      <c r="A26" s="3"/>
      <c r="B26" s="3"/>
      <c r="C26" s="231" t="s">
        <v>1322</v>
      </c>
      <c r="D26" s="232">
        <v>0</v>
      </c>
      <c r="E26" s="232"/>
      <c r="F26" s="232"/>
      <c r="G26" s="242">
        <f>F26+D26</f>
        <v>0</v>
      </c>
    </row>
    <row r="27" spans="1:7">
      <c r="A27" s="3"/>
      <c r="B27" s="3">
        <v>713600</v>
      </c>
      <c r="C27" s="231" t="s">
        <v>1323</v>
      </c>
      <c r="D27" s="232">
        <v>0</v>
      </c>
      <c r="E27" s="232"/>
      <c r="F27" s="232"/>
      <c r="G27" s="242">
        <f t="shared" si="0"/>
        <v>0</v>
      </c>
    </row>
    <row r="28" spans="1:7">
      <c r="A28" s="227">
        <v>714000</v>
      </c>
      <c r="B28" s="227"/>
      <c r="C28" s="228" t="s">
        <v>1324</v>
      </c>
      <c r="D28" s="229">
        <f>D29+D30+D31</f>
        <v>4550000</v>
      </c>
      <c r="E28" s="230">
        <f>D28/D7*100</f>
        <v>1.737105333486046</v>
      </c>
      <c r="F28" s="230"/>
      <c r="G28" s="229">
        <f t="shared" si="0"/>
        <v>4550000</v>
      </c>
    </row>
    <row r="29" spans="1:7">
      <c r="A29" s="3"/>
      <c r="B29" s="3">
        <v>714510</v>
      </c>
      <c r="C29" s="231" t="s">
        <v>1326</v>
      </c>
      <c r="D29" s="232">
        <v>2800000</v>
      </c>
      <c r="E29" s="232">
        <f>D29/D7*100</f>
        <v>1.0689878975298743</v>
      </c>
      <c r="F29" s="232"/>
      <c r="G29" s="242">
        <f t="shared" si="0"/>
        <v>2800000</v>
      </c>
    </row>
    <row r="30" spans="1:7">
      <c r="A30" s="3"/>
      <c r="B30" s="3">
        <v>714543</v>
      </c>
      <c r="C30" s="231" t="s">
        <v>1327</v>
      </c>
      <c r="D30" s="232">
        <v>50000</v>
      </c>
      <c r="E30" s="232">
        <f>D30/D7*100</f>
        <v>1.9089069598747756E-2</v>
      </c>
      <c r="F30" s="232"/>
      <c r="G30" s="242">
        <f t="shared" si="0"/>
        <v>50000</v>
      </c>
    </row>
    <row r="31" spans="1:7">
      <c r="A31" s="3"/>
      <c r="B31" s="3">
        <v>714562</v>
      </c>
      <c r="C31" s="231" t="s">
        <v>1328</v>
      </c>
      <c r="D31" s="232">
        <v>1700000</v>
      </c>
      <c r="E31" s="232">
        <f>D31/D7*100</f>
        <v>0.64902836635742378</v>
      </c>
      <c r="F31" s="232"/>
      <c r="G31" s="242">
        <f t="shared" si="0"/>
        <v>1700000</v>
      </c>
    </row>
    <row r="32" spans="1:7">
      <c r="A32" s="227">
        <v>716000</v>
      </c>
      <c r="B32" s="227"/>
      <c r="C32" s="228" t="s">
        <v>1329</v>
      </c>
      <c r="D32" s="229">
        <f>D33</f>
        <v>4000000</v>
      </c>
      <c r="E32" s="230">
        <f>D32/D7*100</f>
        <v>1.5271255678998206</v>
      </c>
      <c r="F32" s="230"/>
      <c r="G32" s="242">
        <f t="shared" si="0"/>
        <v>4000000</v>
      </c>
    </row>
    <row r="33" spans="1:9">
      <c r="A33" s="3"/>
      <c r="B33" s="3">
        <v>716111</v>
      </c>
      <c r="C33" s="231" t="s">
        <v>1330</v>
      </c>
      <c r="D33" s="232">
        <v>4000000</v>
      </c>
      <c r="E33" s="232">
        <f>D33/D7*100</f>
        <v>1.5271255678998206</v>
      </c>
      <c r="F33" s="232"/>
      <c r="G33" s="242">
        <f t="shared" si="0"/>
        <v>4000000</v>
      </c>
    </row>
    <row r="34" spans="1:9">
      <c r="A34" s="223">
        <v>730000</v>
      </c>
      <c r="B34" s="224"/>
      <c r="C34" s="225" t="s">
        <v>1341</v>
      </c>
      <c r="D34" s="226">
        <f>D35+D36</f>
        <v>201000000</v>
      </c>
      <c r="E34" s="226">
        <f>E35+E36</f>
        <v>76.738059786965977</v>
      </c>
      <c r="F34" s="226">
        <f>F35+F36</f>
        <v>3150000</v>
      </c>
      <c r="G34" s="226">
        <f t="shared" si="0"/>
        <v>204150000</v>
      </c>
    </row>
    <row r="35" spans="1:9">
      <c r="A35" s="233" t="s">
        <v>813</v>
      </c>
      <c r="B35" s="227"/>
      <c r="C35" s="234" t="s">
        <v>1331</v>
      </c>
      <c r="D35" s="230">
        <v>1000000</v>
      </c>
      <c r="E35" s="230">
        <f>D35/D7*100</f>
        <v>0.38178139197495514</v>
      </c>
      <c r="F35" s="230"/>
      <c r="G35" s="242">
        <f t="shared" si="0"/>
        <v>1000000</v>
      </c>
    </row>
    <row r="36" spans="1:9">
      <c r="A36" s="227">
        <v>733000</v>
      </c>
      <c r="B36" s="227"/>
      <c r="C36" s="234" t="s">
        <v>83</v>
      </c>
      <c r="D36" s="230">
        <v>200000000</v>
      </c>
      <c r="E36" s="230">
        <f>D36/D7*100</f>
        <v>76.356278394991023</v>
      </c>
      <c r="F36" s="230">
        <f>2970000+180000</f>
        <v>3150000</v>
      </c>
      <c r="G36" s="242">
        <f t="shared" si="0"/>
        <v>203150000</v>
      </c>
      <c r="I36" s="238" t="s">
        <v>1351</v>
      </c>
    </row>
    <row r="37" spans="1:9">
      <c r="A37" s="223">
        <v>740000</v>
      </c>
      <c r="B37" s="224"/>
      <c r="C37" s="225" t="s">
        <v>1333</v>
      </c>
      <c r="D37" s="226">
        <f>D38+D45+D53+D56</f>
        <v>5980000</v>
      </c>
      <c r="E37" s="226">
        <f>E38+E45+E53+E56</f>
        <v>2.2601458404917345</v>
      </c>
      <c r="F37" s="226">
        <f>F38+F45+F53+F56</f>
        <v>667000</v>
      </c>
      <c r="G37" s="226">
        <f t="shared" si="0"/>
        <v>6647000</v>
      </c>
      <c r="I37" s="239">
        <f>E8+E34+E37</f>
        <v>99.977093116481484</v>
      </c>
    </row>
    <row r="38" spans="1:9">
      <c r="A38" s="227">
        <v>741000</v>
      </c>
      <c r="B38" s="227"/>
      <c r="C38" s="228" t="s">
        <v>1332</v>
      </c>
      <c r="D38" s="229">
        <f>D39+D40+D41+D42+D43+D44</f>
        <v>1720000</v>
      </c>
      <c r="E38" s="230">
        <f>D38/D7*100</f>
        <v>0.65666399419692278</v>
      </c>
      <c r="F38" s="230"/>
      <c r="G38" s="230">
        <f t="shared" si="0"/>
        <v>1720000</v>
      </c>
      <c r="I38" s="238"/>
    </row>
    <row r="39" spans="1:9">
      <c r="A39" s="3"/>
      <c r="B39" s="3">
        <v>741100</v>
      </c>
      <c r="C39" s="231" t="s">
        <v>1334</v>
      </c>
      <c r="D39" s="232">
        <v>50000</v>
      </c>
      <c r="E39" s="232">
        <f>D39/D7*100</f>
        <v>1.9089069598747756E-2</v>
      </c>
      <c r="F39" s="232"/>
      <c r="G39" s="242">
        <f t="shared" si="0"/>
        <v>50000</v>
      </c>
    </row>
    <row r="40" spans="1:9">
      <c r="A40" s="3"/>
      <c r="B40" s="3">
        <v>741531</v>
      </c>
      <c r="C40" s="231" t="s">
        <v>1335</v>
      </c>
      <c r="D40" s="232">
        <v>200000</v>
      </c>
      <c r="E40" s="232">
        <f>D40/D7*100</f>
        <v>7.6356278394991026E-2</v>
      </c>
      <c r="F40" s="232"/>
      <c r="G40" s="242">
        <f t="shared" si="0"/>
        <v>200000</v>
      </c>
    </row>
    <row r="41" spans="1:9">
      <c r="A41" s="3"/>
      <c r="B41" s="3">
        <v>741534</v>
      </c>
      <c r="C41" s="231" t="s">
        <v>1336</v>
      </c>
      <c r="D41" s="232">
        <v>150000</v>
      </c>
      <c r="E41" s="232">
        <f>D41/D7*100</f>
        <v>5.7267208796243266E-2</v>
      </c>
      <c r="F41" s="232"/>
      <c r="G41" s="242">
        <f>F41+D41</f>
        <v>150000</v>
      </c>
    </row>
    <row r="42" spans="1:9">
      <c r="A42" s="3"/>
      <c r="B42" s="3">
        <v>741535</v>
      </c>
      <c r="C42" s="231" t="s">
        <v>1337</v>
      </c>
      <c r="D42" s="232">
        <v>20000</v>
      </c>
      <c r="E42" s="232">
        <f>D42/D7*100</f>
        <v>7.6356278394991029E-3</v>
      </c>
      <c r="F42" s="232"/>
      <c r="G42" s="242">
        <f t="shared" si="0"/>
        <v>20000</v>
      </c>
    </row>
    <row r="43" spans="1:9">
      <c r="A43" s="3"/>
      <c r="B43" s="3">
        <v>741522</v>
      </c>
      <c r="C43" s="231" t="s">
        <v>1338</v>
      </c>
      <c r="D43" s="232">
        <v>500000</v>
      </c>
      <c r="E43" s="232">
        <f>D43/D7*100</f>
        <v>0.19089069598747757</v>
      </c>
      <c r="F43" s="232"/>
      <c r="G43" s="242">
        <f t="shared" si="0"/>
        <v>500000</v>
      </c>
    </row>
    <row r="44" spans="1:9">
      <c r="A44" s="3"/>
      <c r="B44" s="3">
        <v>741526</v>
      </c>
      <c r="C44" s="231" t="s">
        <v>1339</v>
      </c>
      <c r="D44" s="232">
        <v>800000</v>
      </c>
      <c r="E44" s="232">
        <f>D44/D7*100</f>
        <v>0.3054251135799641</v>
      </c>
      <c r="F44" s="232"/>
      <c r="G44" s="242">
        <f t="shared" si="0"/>
        <v>800000</v>
      </c>
    </row>
    <row r="45" spans="1:9">
      <c r="A45" s="227">
        <v>742000</v>
      </c>
      <c r="B45" s="227"/>
      <c r="C45" s="228" t="s">
        <v>1340</v>
      </c>
      <c r="D45" s="229">
        <f>D46+D47+D48+D49+D50+D52</f>
        <v>3260000</v>
      </c>
      <c r="E45" s="229">
        <f>E46+E47+E48+E49+E50</f>
        <v>1.2217004543198564</v>
      </c>
      <c r="F45" s="229">
        <f>F51</f>
        <v>650000</v>
      </c>
      <c r="G45" s="229">
        <f t="shared" si="0"/>
        <v>3910000</v>
      </c>
    </row>
    <row r="46" spans="1:9">
      <c r="A46" s="3"/>
      <c r="B46" s="3">
        <v>742253</v>
      </c>
      <c r="C46" s="231" t="s">
        <v>1342</v>
      </c>
      <c r="D46" s="232">
        <v>50000</v>
      </c>
      <c r="E46" s="232">
        <f>D46/D7*100</f>
        <v>1.9089069598747756E-2</v>
      </c>
      <c r="F46" s="232"/>
      <c r="G46" s="242">
        <f t="shared" si="0"/>
        <v>50000</v>
      </c>
    </row>
    <row r="47" spans="1:9">
      <c r="A47" s="3"/>
      <c r="B47" s="3">
        <v>742351</v>
      </c>
      <c r="C47" s="231" t="s">
        <v>1343</v>
      </c>
      <c r="D47" s="232">
        <v>300000</v>
      </c>
      <c r="E47" s="232">
        <f>D47/D7*100</f>
        <v>0.11453441759248653</v>
      </c>
      <c r="F47" s="232"/>
      <c r="G47" s="242">
        <f t="shared" si="0"/>
        <v>300000</v>
      </c>
    </row>
    <row r="48" spans="1:9">
      <c r="A48" s="3"/>
      <c r="B48" s="3">
        <v>742251</v>
      </c>
      <c r="C48" s="231" t="s">
        <v>1344</v>
      </c>
      <c r="D48" s="232">
        <v>50000</v>
      </c>
      <c r="E48" s="232">
        <f>D48/D7*100</f>
        <v>1.9089069598747756E-2</v>
      </c>
      <c r="F48" s="232"/>
      <c r="G48" s="242">
        <f t="shared" si="0"/>
        <v>50000</v>
      </c>
    </row>
    <row r="49" spans="1:7">
      <c r="A49" s="3"/>
      <c r="B49" s="3">
        <v>742152</v>
      </c>
      <c r="C49" s="231" t="s">
        <v>1345</v>
      </c>
      <c r="D49" s="232">
        <v>800000</v>
      </c>
      <c r="E49" s="232">
        <f>D49/D7*100</f>
        <v>0.3054251135799641</v>
      </c>
      <c r="F49" s="232"/>
      <c r="G49" s="242">
        <f t="shared" si="0"/>
        <v>800000</v>
      </c>
    </row>
    <row r="50" spans="1:7">
      <c r="A50" s="3"/>
      <c r="B50" s="3">
        <v>742156</v>
      </c>
      <c r="C50" s="235" t="s">
        <v>1346</v>
      </c>
      <c r="D50" s="232">
        <v>2000000</v>
      </c>
      <c r="E50" s="232">
        <f>D50/D7*100</f>
        <v>0.76356278394991028</v>
      </c>
      <c r="F50" s="232"/>
      <c r="G50" s="242">
        <f>F50+D50</f>
        <v>2000000</v>
      </c>
    </row>
    <row r="51" spans="1:7">
      <c r="A51" s="3"/>
      <c r="B51" s="3">
        <v>742378</v>
      </c>
      <c r="C51" s="241" t="s">
        <v>1356</v>
      </c>
      <c r="D51" s="232"/>
      <c r="E51" s="232"/>
      <c r="F51" s="232">
        <v>650000</v>
      </c>
      <c r="G51" s="242">
        <f t="shared" si="0"/>
        <v>650000</v>
      </c>
    </row>
    <row r="52" spans="1:7">
      <c r="A52" s="3"/>
      <c r="B52" s="3">
        <v>742155</v>
      </c>
      <c r="C52" s="241" t="s">
        <v>1357</v>
      </c>
      <c r="D52" s="232">
        <v>60000</v>
      </c>
      <c r="E52" s="232"/>
      <c r="F52" s="232"/>
      <c r="G52" s="242"/>
    </row>
    <row r="53" spans="1:7">
      <c r="A53" s="227">
        <v>743000</v>
      </c>
      <c r="B53" s="227"/>
      <c r="C53" s="228" t="s">
        <v>1347</v>
      </c>
      <c r="D53" s="229">
        <f>D54+D55</f>
        <v>900000</v>
      </c>
      <c r="E53" s="230">
        <f>D53/D7*100</f>
        <v>0.34360325277745962</v>
      </c>
      <c r="F53" s="230"/>
      <c r="G53" s="229">
        <f t="shared" si="0"/>
        <v>900000</v>
      </c>
    </row>
    <row r="54" spans="1:7">
      <c r="A54" s="3"/>
      <c r="B54" s="3">
        <v>743326</v>
      </c>
      <c r="C54" s="231" t="s">
        <v>1348</v>
      </c>
      <c r="D54" s="232">
        <v>800000</v>
      </c>
      <c r="E54" s="232">
        <f>D54/D7*100</f>
        <v>0.3054251135799641</v>
      </c>
      <c r="F54" s="232"/>
      <c r="G54" s="242">
        <f t="shared" si="0"/>
        <v>800000</v>
      </c>
    </row>
    <row r="55" spans="1:7">
      <c r="A55" s="3"/>
      <c r="B55" s="3">
        <v>743351</v>
      </c>
      <c r="C55" s="231" t="s">
        <v>1349</v>
      </c>
      <c r="D55" s="232">
        <v>100000</v>
      </c>
      <c r="E55" s="232">
        <f>D55/D7*100</f>
        <v>3.8178139197495513E-2</v>
      </c>
      <c r="F55" s="232"/>
      <c r="G55" s="242">
        <f t="shared" si="0"/>
        <v>100000</v>
      </c>
    </row>
    <row r="56" spans="1:7">
      <c r="A56" s="227">
        <v>745000</v>
      </c>
      <c r="B56" s="227"/>
      <c r="C56" s="228" t="s">
        <v>1350</v>
      </c>
      <c r="D56" s="229">
        <f>D57</f>
        <v>100000</v>
      </c>
      <c r="E56" s="229">
        <f>E57</f>
        <v>3.8178139197495513E-2</v>
      </c>
      <c r="F56" s="229">
        <f>F57</f>
        <v>17000</v>
      </c>
      <c r="G56" s="229">
        <f t="shared" si="0"/>
        <v>117000</v>
      </c>
    </row>
    <row r="57" spans="1:7">
      <c r="A57" s="3"/>
      <c r="B57" s="3">
        <v>745100</v>
      </c>
      <c r="C57" s="231" t="s">
        <v>1350</v>
      </c>
      <c r="D57" s="232">
        <v>100000</v>
      </c>
      <c r="E57" s="232">
        <f>D57/D7*100</f>
        <v>3.8178139197495513E-2</v>
      </c>
      <c r="F57" s="232">
        <v>17000</v>
      </c>
      <c r="G57" s="242">
        <f t="shared" si="0"/>
        <v>117000</v>
      </c>
    </row>
  </sheetData>
  <mergeCells count="7">
    <mergeCell ref="G4:G5"/>
    <mergeCell ref="A2:F2"/>
    <mergeCell ref="A3:F3"/>
    <mergeCell ref="A4:A5"/>
    <mergeCell ref="B4:B5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T33"/>
  <sheetViews>
    <sheetView topLeftCell="F16" workbookViewId="0">
      <selection activeCell="Q23" sqref="Q23"/>
    </sheetView>
  </sheetViews>
  <sheetFormatPr defaultRowHeight="12.75"/>
  <cols>
    <col min="1" max="1" width="0" hidden="1" customWidth="1"/>
    <col min="2" max="2" width="17.42578125" hidden="1" customWidth="1"/>
    <col min="3" max="3" width="17.85546875" hidden="1" customWidth="1"/>
    <col min="4" max="4" width="10.140625" hidden="1" customWidth="1"/>
    <col min="5" max="5" width="12.7109375" hidden="1" customWidth="1"/>
    <col min="6" max="6" width="10.5703125" customWidth="1"/>
    <col min="7" max="7" width="12.7109375" customWidth="1"/>
    <col min="8" max="8" width="12.7109375" bestFit="1" customWidth="1"/>
    <col min="9" max="9" width="14.5703125" customWidth="1"/>
    <col min="10" max="10" width="12.7109375" hidden="1" customWidth="1"/>
    <col min="11" max="11" width="11.7109375" bestFit="1" customWidth="1"/>
    <col min="12" max="12" width="12.7109375" bestFit="1" customWidth="1"/>
    <col min="13" max="13" width="14.28515625" customWidth="1"/>
    <col min="14" max="14" width="12.7109375" bestFit="1" customWidth="1"/>
    <col min="15" max="15" width="12.7109375" customWidth="1"/>
    <col min="16" max="16" width="12.7109375" bestFit="1" customWidth="1"/>
    <col min="17" max="17" width="13.85546875" bestFit="1" customWidth="1"/>
    <col min="19" max="20" width="13.85546875" bestFit="1" customWidth="1"/>
  </cols>
  <sheetData>
    <row r="2" spans="2:20">
      <c r="B2" s="3" t="s">
        <v>113</v>
      </c>
      <c r="C2" s="3" t="s">
        <v>126</v>
      </c>
      <c r="D2" s="3">
        <v>41</v>
      </c>
      <c r="G2" s="112"/>
      <c r="H2" s="113">
        <v>41</v>
      </c>
      <c r="I2" s="113">
        <v>42</v>
      </c>
      <c r="J2" s="113">
        <v>44</v>
      </c>
      <c r="K2" s="113">
        <v>45</v>
      </c>
      <c r="L2" s="113">
        <v>46</v>
      </c>
      <c r="M2" s="113">
        <v>47</v>
      </c>
      <c r="N2" s="113">
        <v>48</v>
      </c>
      <c r="O2" s="113">
        <v>49</v>
      </c>
      <c r="P2" s="110" t="s">
        <v>1278</v>
      </c>
    </row>
    <row r="3" spans="2:20">
      <c r="B3" s="3" t="s">
        <v>112</v>
      </c>
      <c r="C3" s="18">
        <f>'расходи по кор.'!J26+'расходи по кор.'!J27+'расходи по кор.'!J28</f>
        <v>2330000</v>
      </c>
      <c r="D3" s="18">
        <f>'расходи по кор.'!G19+'расходи по кор.'!G20+'расходи по кор.'!G21+'расходи по кор.'!G22+'расходи по кор.'!G23+'расходи по кор.'!G24+'расходи по кор.'!G25</f>
        <v>1636000</v>
      </c>
      <c r="G3" s="112" t="s">
        <v>1121</v>
      </c>
      <c r="H3" s="114">
        <f>'расходи по кор.'!J19+'расходи по кор.'!J20+'расходи по кор.'!J21+'расходи по кор.'!J22+'расходи по кор.'!J23+'расходи по кор.'!J25+'расходи по кор.'!J24+'расходи по кор.'!J44</f>
        <v>1636000</v>
      </c>
      <c r="I3" s="114">
        <f>'расходи по кор.'!J26+'расходи по кор.'!J27+'расходи по кор.'!J28+'расходи по кор.'!J30+'расходи по кор.'!J45</f>
        <v>2730000</v>
      </c>
      <c r="J3" s="114"/>
      <c r="K3" s="114"/>
      <c r="L3" s="114">
        <f>'расходи по кор.'!J31</f>
        <v>146000</v>
      </c>
      <c r="M3" s="114"/>
      <c r="N3" s="114">
        <f>'расходи по кор.'!J32+'расходи по кор.'!J33+'расходи по кор.'!J34</f>
        <v>360000</v>
      </c>
      <c r="O3" s="114"/>
      <c r="P3" s="3"/>
      <c r="Q3" s="109">
        <f t="shared" ref="Q3:Q9" si="0">SUM(H3:P3)</f>
        <v>4872000</v>
      </c>
    </row>
    <row r="4" spans="2:20">
      <c r="B4" s="3" t="s">
        <v>114</v>
      </c>
      <c r="C4" s="18">
        <f>'расходи по кор.'!J95+'расходи по кор.'!J96+'расходи по кор.'!J97+'расходи по кор.'!J98</f>
        <v>560000</v>
      </c>
      <c r="D4" s="18">
        <f>'расходи по кор.'!J88+'расходи по кор.'!J89+'расходи по кор.'!J90+'расходи по кор.'!J91+'расходи по кор.'!J92+'расходи по кор.'!J94</f>
        <v>3549000</v>
      </c>
      <c r="G4" s="112" t="s">
        <v>1122</v>
      </c>
      <c r="H4" s="114">
        <f>'расходи по кор.'!J88+'расходи по кор.'!J89+'расходи по кор.'!J90+'расходи по кор.'!J91+'расходи по кор.'!J92+'расходи по кор.'!J93</f>
        <v>3999000</v>
      </c>
      <c r="I4" s="114">
        <f>'расходи по кор.'!J95+'расходи по кор.'!J96+'расходи по кор.'!J97</f>
        <v>560000</v>
      </c>
      <c r="J4" s="114"/>
      <c r="K4" s="114"/>
      <c r="L4" s="114">
        <f>'расходи по кор.'!J99+'расходи по кор.'!J98</f>
        <v>353000</v>
      </c>
      <c r="M4" s="114"/>
      <c r="N4" s="114">
        <f>'расходи по кор.'!J100</f>
        <v>0</v>
      </c>
      <c r="O4" s="114"/>
      <c r="P4" s="3"/>
      <c r="Q4" s="109">
        <f t="shared" si="0"/>
        <v>4912000</v>
      </c>
    </row>
    <row r="5" spans="2:20">
      <c r="B5" s="3" t="s">
        <v>115</v>
      </c>
      <c r="C5" s="18">
        <f>'расходи по кор.'!J136+'расходи по кор.'!J137+'расходи по кор.'!J138+'расходи по кор.'!J139+'расходи по кор.'!J140+'расходи по кор.'!J141</f>
        <v>20610000</v>
      </c>
      <c r="D5" s="18">
        <f>'расходи по кор.'!J130+'расходи по кор.'!J131+'расходи по кор.'!J132+'расходи по кор.'!J133+'расходи по кор.'!J134+'расходи по кор.'!J135</f>
        <v>37165000</v>
      </c>
      <c r="G5" s="115" t="s">
        <v>1123</v>
      </c>
      <c r="H5" s="114">
        <f>'расходи по кор.'!J130+'расходи по кор.'!J131+'расходи по кор.'!J132+'расходи по кор.'!J133+'расходи по кор.'!J134+'расходи по кор.'!J135</f>
        <v>37165000</v>
      </c>
      <c r="I5" s="114">
        <f>'расходи по кор.'!J603+'расходи по кор.'!J604+'расходи по кор.'!J605+'расходи по кор.'!J606+'расходи по кор.'!J607+'расходи по кор.'!J608+'расходи по кор.'!J530+'расходи по кор.'!J136+'расходи по кор.'!J137+'расходи по кор.'!J138+'расходи по кор.'!J139+'расходи по кор.'!J140+'расходи по кор.'!J141+'расходи по кор.'!J529</f>
        <v>56210000</v>
      </c>
      <c r="J5" s="114">
        <v>2000</v>
      </c>
      <c r="K5" s="114">
        <f>'расходи по кор.'!J482+'расходи по кор.'!J623+'расходи по кор.'!J609</f>
        <v>4250000</v>
      </c>
      <c r="L5" s="114">
        <f>'расходи по кор.'!J144+'расходи по кор.'!J143</f>
        <v>4107000</v>
      </c>
      <c r="M5" s="114">
        <f>'расходи по кор.'!J145</f>
        <v>800000</v>
      </c>
      <c r="N5" s="114">
        <f>'расходи по кор.'!J146+'расходи по кор.'!J147+'расходи по кор.'!J148+'расходи по кор.'!J149+'расходи по кор.'!J610</f>
        <v>5300000</v>
      </c>
      <c r="O5" s="114">
        <f>'расходи по кор.'!J202+'расходи по кор.'!J214</f>
        <v>5000000</v>
      </c>
      <c r="P5" s="18">
        <f>'расходи по кор.'!J150+'расходи по кор.'!J151+'расходи по кор.'!J152+'расходи по кор.'!J153+'расходи по кор.'!J483+'расходи по кор.'!J531+'расходи по кор.'!J532+'расходи по кор.'!J586+'расходи по кор.'!J611+'расходи по кор.'!J484+'расходи по кор.'!J544+'расходи по кор.'!J574+'расходи по кор.'!J556+'расходи по кор.'!J485</f>
        <v>25243000</v>
      </c>
      <c r="Q5" s="109">
        <f t="shared" si="0"/>
        <v>138077000</v>
      </c>
    </row>
    <row r="6" spans="2:20">
      <c r="B6" s="3"/>
      <c r="C6" s="18"/>
      <c r="D6" s="18"/>
      <c r="G6" s="115" t="s">
        <v>1428</v>
      </c>
      <c r="H6" s="114"/>
      <c r="I6" s="114"/>
      <c r="J6" s="114"/>
      <c r="K6" s="114"/>
      <c r="L6" s="114"/>
      <c r="M6" s="114"/>
      <c r="N6" s="114">
        <f>'расходи по кор.'!J237</f>
        <v>3500000</v>
      </c>
      <c r="O6" s="114"/>
      <c r="P6" s="18"/>
      <c r="Q6" s="109">
        <f t="shared" si="0"/>
        <v>3500000</v>
      </c>
    </row>
    <row r="7" spans="2:20">
      <c r="B7" s="3"/>
      <c r="C7" s="18"/>
      <c r="D7" s="18"/>
      <c r="G7" s="115" t="s">
        <v>1359</v>
      </c>
      <c r="H7" s="114"/>
      <c r="I7" s="114"/>
      <c r="J7" s="114"/>
      <c r="K7" s="114"/>
      <c r="L7" s="114"/>
      <c r="M7" s="114"/>
      <c r="N7" s="114"/>
      <c r="O7" s="114"/>
      <c r="P7" s="18">
        <f>'расходи по кор.'!J270+'расходи по кор.'!J271+'расходи по кор.'!J250+'расходи по кор.'!J249+'расходи по кор.'!J288</f>
        <v>5395000</v>
      </c>
      <c r="Q7" s="109">
        <f t="shared" si="0"/>
        <v>5395000</v>
      </c>
    </row>
    <row r="8" spans="2:20">
      <c r="B8" s="3"/>
      <c r="C8" s="18"/>
      <c r="D8" s="18"/>
      <c r="G8" s="115" t="s">
        <v>1274</v>
      </c>
      <c r="H8" s="114"/>
      <c r="I8" s="114">
        <f>'расходи по кор.'!J511+'расходи по кор.'!J512</f>
        <v>12500000</v>
      </c>
      <c r="J8" s="114"/>
      <c r="K8" s="114"/>
      <c r="L8" s="114"/>
      <c r="M8" s="114"/>
      <c r="N8" s="114"/>
      <c r="O8" s="114"/>
      <c r="P8" s="18"/>
      <c r="Q8" s="109">
        <f t="shared" si="0"/>
        <v>12500000</v>
      </c>
    </row>
    <row r="9" spans="2:20">
      <c r="B9" s="3"/>
      <c r="C9" s="18"/>
      <c r="D9" s="18"/>
      <c r="G9" s="115" t="s">
        <v>1275</v>
      </c>
      <c r="H9" s="114"/>
      <c r="I9" s="114">
        <f>'расходи по кор.'!J498</f>
        <v>5880000</v>
      </c>
      <c r="J9" s="114"/>
      <c r="K9" s="114"/>
      <c r="L9" s="114"/>
      <c r="M9" s="114"/>
      <c r="N9" s="114"/>
      <c r="O9" s="114"/>
      <c r="P9" s="18"/>
      <c r="Q9" s="109">
        <f t="shared" si="0"/>
        <v>5880000</v>
      </c>
    </row>
    <row r="10" spans="2:20">
      <c r="B10" s="3" t="s">
        <v>116</v>
      </c>
      <c r="C10" s="18">
        <f>'расходи по кор.'!J160+'расходи по кор.'!J161+'расходи по кор.'!J162+'расходи по кор.'!J163</f>
        <v>1520000</v>
      </c>
      <c r="D10" s="3">
        <v>0</v>
      </c>
      <c r="G10" s="116" t="s">
        <v>1124</v>
      </c>
      <c r="H10" s="114"/>
      <c r="I10" s="114">
        <f>'расходи по кор.'!J160+'расходи по кор.'!J161+'расходи по кор.'!J162+'расходи по кор.'!J163</f>
        <v>1520000</v>
      </c>
      <c r="J10" s="114"/>
      <c r="K10" s="117"/>
      <c r="L10" s="114"/>
      <c r="M10" s="114"/>
      <c r="N10" s="114"/>
      <c r="O10" s="114"/>
      <c r="P10" s="403">
        <f>'расходи по кор.'!J164</f>
        <v>50000</v>
      </c>
      <c r="Q10" s="109">
        <f t="shared" ref="Q10:Q27" si="1">SUM(H10:P10)</f>
        <v>1570000</v>
      </c>
    </row>
    <row r="11" spans="2:20">
      <c r="B11" s="3" t="s">
        <v>117</v>
      </c>
      <c r="C11" s="18">
        <f>'расходи по кор.'!J176+'расходи по кор.'!J177+'расходи по кор.'!J178+'расходи по кор.'!J179</f>
        <v>0</v>
      </c>
      <c r="D11" s="3">
        <v>0</v>
      </c>
      <c r="G11" s="116" t="s">
        <v>1125</v>
      </c>
      <c r="H11" s="114"/>
      <c r="I11" s="114">
        <f>'расходи по кор.'!J312+'расходи по кор.'!J313+'расходи по кор.'!J314+'расходи по кор.'!J315</f>
        <v>255000</v>
      </c>
      <c r="J11" s="114"/>
      <c r="K11" s="114"/>
      <c r="L11" s="114"/>
      <c r="M11" s="114"/>
      <c r="N11" s="114"/>
      <c r="O11" s="114"/>
      <c r="P11" s="403">
        <f>'расходи по кор.'!J316</f>
        <v>180000</v>
      </c>
      <c r="Q11" s="109">
        <f t="shared" si="1"/>
        <v>435000</v>
      </c>
    </row>
    <row r="12" spans="2:20">
      <c r="B12" s="3" t="s">
        <v>118</v>
      </c>
      <c r="C12" s="18">
        <f>SUM('расходи по кор.'!J433:J434)</f>
        <v>800000</v>
      </c>
      <c r="D12" s="3">
        <v>0</v>
      </c>
      <c r="G12" s="116" t="s">
        <v>1126</v>
      </c>
      <c r="H12" s="114"/>
      <c r="I12" s="114">
        <f>'расходи по кор.'!J433+'расходи по кор.'!J434</f>
        <v>800000</v>
      </c>
      <c r="J12" s="114"/>
      <c r="K12" s="114"/>
      <c r="L12" s="114"/>
      <c r="M12" s="114"/>
      <c r="N12" s="114"/>
      <c r="O12" s="114"/>
      <c r="P12" s="403">
        <f>'расходи по кор.'!J436+'расходи по кор.'!J435</f>
        <v>700000</v>
      </c>
      <c r="Q12" s="109">
        <f t="shared" si="1"/>
        <v>1500000</v>
      </c>
      <c r="S12" t="s">
        <v>1276</v>
      </c>
      <c r="T12" s="109">
        <f>Q5+Q8+Q9+Q10+Q11+Q12+Q15</f>
        <v>172723000</v>
      </c>
    </row>
    <row r="13" spans="2:20">
      <c r="B13" s="3"/>
      <c r="C13" s="18"/>
      <c r="D13" s="3"/>
      <c r="G13" s="116" t="s">
        <v>1384</v>
      </c>
      <c r="H13" s="114"/>
      <c r="I13" s="114"/>
      <c r="J13" s="114"/>
      <c r="K13" s="114"/>
      <c r="L13" s="114"/>
      <c r="M13" s="114"/>
      <c r="N13" s="114"/>
      <c r="O13" s="114"/>
      <c r="P13" s="403">
        <f>'расходи по кор.'!J449+'расходи по кор.'!J450</f>
        <v>1450000</v>
      </c>
      <c r="Q13" s="109">
        <f t="shared" si="1"/>
        <v>1450000</v>
      </c>
      <c r="T13" s="109"/>
    </row>
    <row r="14" spans="2:20">
      <c r="B14" s="3"/>
      <c r="C14" s="18"/>
      <c r="D14" s="3"/>
      <c r="G14" s="116" t="s">
        <v>1409</v>
      </c>
      <c r="H14" s="114"/>
      <c r="I14" s="114"/>
      <c r="J14" s="114"/>
      <c r="K14" s="114"/>
      <c r="L14" s="114"/>
      <c r="M14" s="114"/>
      <c r="N14" s="114">
        <f>'расходи по кор.'!J463</f>
        <v>700000</v>
      </c>
      <c r="O14" s="114"/>
      <c r="P14" s="403">
        <f>'расходи по кор.'!J462</f>
        <v>300000</v>
      </c>
      <c r="Q14" s="109">
        <f t="shared" si="1"/>
        <v>1000000</v>
      </c>
      <c r="T14" s="109"/>
    </row>
    <row r="15" spans="2:20">
      <c r="B15" s="3" t="s">
        <v>119</v>
      </c>
      <c r="C15" s="18">
        <v>935000</v>
      </c>
      <c r="D15" s="3">
        <v>0</v>
      </c>
      <c r="G15" s="116" t="s">
        <v>1127</v>
      </c>
      <c r="H15" s="114"/>
      <c r="I15" s="114">
        <f>'расходи по кор.'!J364+'расходи по кор.'!J380+'расходи по кор.'!J379+'расходи по кор.'!J381+'расходи по кор.'!J382</f>
        <v>2320000</v>
      </c>
      <c r="J15" s="114"/>
      <c r="K15" s="114"/>
      <c r="L15" s="114"/>
      <c r="M15" s="114">
        <f>'расходи по кор.'!J400+'расходи по кор.'!J366+'расходи по кор.'!J384</f>
        <v>8058000</v>
      </c>
      <c r="N15" s="114">
        <f>'расходи по кор.'!J415+'расходи по кор.'!J385</f>
        <v>1000000</v>
      </c>
      <c r="O15" s="114"/>
      <c r="P15" s="403">
        <f>'расходи по кор.'!J383</f>
        <v>1383000</v>
      </c>
      <c r="Q15" s="109">
        <f t="shared" si="1"/>
        <v>12761000</v>
      </c>
    </row>
    <row r="16" spans="2:20">
      <c r="B16" s="3" t="s">
        <v>121</v>
      </c>
      <c r="C16" s="18">
        <f>'расходи по кор.'!J867+'расходи по кор.'!J868+'расходи по кор.'!J869+'расходи по кор.'!J870+'расходи по кор.'!J871</f>
        <v>0</v>
      </c>
      <c r="D16" s="18">
        <f>'расходи по кор.'!J861+'расходи по кор.'!J862+'расходи по кор.'!J863+'расходи по кор.'!J864+'расходи по кор.'!J865</f>
        <v>0</v>
      </c>
      <c r="G16" s="116" t="s">
        <v>1128</v>
      </c>
      <c r="H16" s="114"/>
      <c r="I16" s="114">
        <f>'расходи по кор.'!J656+'расходи по кор.'!J657+'расходи по кор.'!J658</f>
        <v>950000</v>
      </c>
      <c r="J16" s="114"/>
      <c r="K16" s="114"/>
      <c r="L16" s="114"/>
      <c r="M16" s="114"/>
      <c r="N16" s="114">
        <f>'расходи по кор.'!J659</f>
        <v>60000</v>
      </c>
      <c r="O16" s="114"/>
      <c r="P16" s="403">
        <f>'расходи по кор.'!J660</f>
        <v>700000</v>
      </c>
      <c r="Q16" s="109">
        <f t="shared" si="1"/>
        <v>1710000</v>
      </c>
      <c r="S16" s="109"/>
    </row>
    <row r="17" spans="2:19">
      <c r="B17" s="3" t="s">
        <v>122</v>
      </c>
      <c r="C17" s="18">
        <f>'расходи по кор.'!J930</f>
        <v>0</v>
      </c>
      <c r="D17" s="3"/>
      <c r="G17" s="116" t="s">
        <v>1130</v>
      </c>
      <c r="H17" s="114"/>
      <c r="I17" s="114"/>
      <c r="J17" s="114"/>
      <c r="K17" s="114"/>
      <c r="L17" s="114">
        <f>'расходи по кор.'!J764</f>
        <v>41815000</v>
      </c>
      <c r="M17" s="114"/>
      <c r="N17" s="114"/>
      <c r="O17" s="114"/>
      <c r="P17" s="44"/>
      <c r="Q17" s="109">
        <f t="shared" si="1"/>
        <v>41815000</v>
      </c>
    </row>
    <row r="18" spans="2:19">
      <c r="B18" s="3" t="s">
        <v>123</v>
      </c>
      <c r="C18" s="18">
        <f>SUM('расходи по кор.'!J955)</f>
        <v>0</v>
      </c>
      <c r="D18" s="3"/>
      <c r="G18" s="116" t="s">
        <v>1131</v>
      </c>
      <c r="H18" s="114"/>
      <c r="I18" s="114"/>
      <c r="J18" s="114"/>
      <c r="K18" s="114"/>
      <c r="L18" s="114">
        <f>'расходи по кор.'!G786</f>
        <v>6440000</v>
      </c>
      <c r="M18" s="114"/>
      <c r="N18" s="114"/>
      <c r="O18" s="114"/>
      <c r="P18" s="44"/>
      <c r="Q18" s="109">
        <f t="shared" si="1"/>
        <v>6440000</v>
      </c>
    </row>
    <row r="19" spans="2:19">
      <c r="B19" s="3" t="s">
        <v>124</v>
      </c>
      <c r="C19" s="18">
        <v>14800000</v>
      </c>
      <c r="D19" s="3"/>
      <c r="G19" s="116" t="s">
        <v>1132</v>
      </c>
      <c r="H19" s="114"/>
      <c r="I19" s="114"/>
      <c r="J19" s="114"/>
      <c r="K19" s="114"/>
      <c r="L19" s="114">
        <f>'расходи по кор.'!J835</f>
        <v>12785000</v>
      </c>
      <c r="M19" s="114"/>
      <c r="N19" s="114"/>
      <c r="O19" s="114"/>
      <c r="P19" s="44"/>
      <c r="Q19" s="109">
        <f t="shared" si="1"/>
        <v>12785000</v>
      </c>
      <c r="S19" s="109"/>
    </row>
    <row r="20" spans="2:19">
      <c r="B20" s="3" t="s">
        <v>125</v>
      </c>
      <c r="C20" s="18">
        <f>SUM('расходи по кор.'!J1014:J1019)</f>
        <v>2817000</v>
      </c>
      <c r="D20" s="18">
        <f>SUM('расходи по кор.'!J1009:J1013)</f>
        <v>2758000</v>
      </c>
      <c r="E20" s="1"/>
      <c r="G20" s="116" t="s">
        <v>1165</v>
      </c>
      <c r="H20" s="114"/>
      <c r="I20" s="114"/>
      <c r="J20" s="114"/>
      <c r="K20" s="114"/>
      <c r="L20" s="114"/>
      <c r="M20" s="114"/>
      <c r="N20" s="114">
        <f>'расходи по кор.'!J328</f>
        <v>6000000</v>
      </c>
      <c r="O20" s="114"/>
      <c r="P20" s="403">
        <f>'расходи по кор.'!J343</f>
        <v>0</v>
      </c>
      <c r="Q20" s="109">
        <f t="shared" si="1"/>
        <v>6000000</v>
      </c>
    </row>
    <row r="21" spans="2:19" hidden="1">
      <c r="B21" s="3" t="s">
        <v>127</v>
      </c>
      <c r="C21" s="18">
        <f>SUM('расходи по кор.'!J1103:J1108)</f>
        <v>7785000</v>
      </c>
      <c r="D21" s="18">
        <f>SUM('расходи по кор.'!J1097:J1102)</f>
        <v>18702000</v>
      </c>
      <c r="G21" s="116" t="s">
        <v>1129</v>
      </c>
      <c r="H21" s="114">
        <f>'расходи по кор.'!J861+'расходи по кор.'!J862+'расходи по кор.'!J863+'расходи по кор.'!J864+'расходи по кор.'!J865</f>
        <v>0</v>
      </c>
      <c r="I21" s="114">
        <f>'расходи по кор.'!J866+'расходи по кор.'!J867+'расходи по кор.'!J868+'расходи по кор.'!J869+'расходи по кор.'!J870+'расходи по кор.'!J871+'расходи по кор.'!J930+'расходи по кор.'!J946+'расходи по кор.'!J947+'расходи по кор.'!J974+'расходи по кор.'!J975</f>
        <v>0</v>
      </c>
      <c r="J21" s="114"/>
      <c r="K21" s="114"/>
      <c r="L21" s="114">
        <f>'расходи по кор.'!J873</f>
        <v>0</v>
      </c>
      <c r="M21" s="114"/>
      <c r="N21" s="114">
        <f>'расходи по кор.'!J874+'расходи по кор.'!J875+'расходи по кор.'!J876</f>
        <v>0</v>
      </c>
      <c r="O21" s="114"/>
      <c r="P21" s="18">
        <f>'расходи по кор.'!J877+'расходи по кор.'!J878+'расходи по кор.'!J879+'расходи по кор.'!J916+'расходи по кор.'!J981</f>
        <v>0</v>
      </c>
      <c r="Q21" s="109">
        <f t="shared" si="1"/>
        <v>0</v>
      </c>
    </row>
    <row r="22" spans="2:19">
      <c r="B22" s="3" t="s">
        <v>128</v>
      </c>
      <c r="C22" s="18">
        <f>'расходи по кор.'!J1153+'расходи по кор.'!J1154+'расходи по кор.'!J1155+'расходи по кор.'!J1156+'расходи по кор.'!J1157</f>
        <v>7520000</v>
      </c>
      <c r="D22" s="3"/>
      <c r="G22" s="116" t="s">
        <v>1133</v>
      </c>
      <c r="H22" s="114">
        <f>'расходи по кор.'!J1009+'расходи по кор.'!J1010+'расходи по кор.'!J1011+'расходи по кор.'!J1012+'расходи по кор.'!J1013</f>
        <v>2758000</v>
      </c>
      <c r="I22" s="114">
        <f>'расходи по кор.'!J1014+'расходи по кор.'!J1015+'расходи по кор.'!J1016+'расходи по кор.'!J1017+'расходи по кор.'!J1018+'расходи по кор.'!J1019</f>
        <v>2817000</v>
      </c>
      <c r="J22" s="114"/>
      <c r="K22" s="114"/>
      <c r="L22" s="114">
        <f>'расходи по кор.'!J1021</f>
        <v>241000</v>
      </c>
      <c r="M22" s="114"/>
      <c r="N22" s="114">
        <f>'расходи по кор.'!J1022+'расходи по кор.'!J1056</f>
        <v>15000</v>
      </c>
      <c r="O22" s="114"/>
      <c r="P22" s="18">
        <f>'расходи по кор.'!J1023+'расходи по кор.'!J1024+'расходи по кор.'!J1025</f>
        <v>3650000</v>
      </c>
      <c r="Q22" s="109">
        <f t="shared" si="1"/>
        <v>9481000</v>
      </c>
    </row>
    <row r="23" spans="2:19">
      <c r="B23" s="3" t="s">
        <v>129</v>
      </c>
      <c r="C23" s="18">
        <f>SUM('расходи по кор.'!J1196:J1201)</f>
        <v>3000000</v>
      </c>
      <c r="D23" s="3"/>
      <c r="F23" s="1"/>
      <c r="G23" s="116" t="s">
        <v>127</v>
      </c>
      <c r="H23" s="114">
        <f>'расходи по кор.'!J1097+'расходи по кор.'!J1098+'расходи по кор.'!J1099+'расходи по кор.'!J1100+'расходи по кор.'!J1101+'расходи по кор.'!J1102</f>
        <v>18702000</v>
      </c>
      <c r="I23" s="114">
        <f>'расходи по кор.'!J1103+'расходи по кор.'!J1104+'расходи по кор.'!J1105+'расходи по кор.'!J1106+'расходи по кор.'!J1107+'расходи по кор.'!J1108</f>
        <v>7785000</v>
      </c>
      <c r="J23" s="114"/>
      <c r="K23" s="114"/>
      <c r="L23" s="114">
        <f>'расходи по кор.'!J1109</f>
        <v>2115000</v>
      </c>
      <c r="M23" s="114"/>
      <c r="N23" s="114">
        <f>'расходи по кор.'!J1110</f>
        <v>40000</v>
      </c>
      <c r="O23" s="114"/>
      <c r="P23" s="18">
        <f>'расходи по кор.'!J1111+'расходи по кор.'!J1112</f>
        <v>3100000</v>
      </c>
      <c r="Q23" s="109">
        <f t="shared" si="1"/>
        <v>31742000</v>
      </c>
    </row>
    <row r="24" spans="2:19">
      <c r="B24" s="3" t="s">
        <v>130</v>
      </c>
      <c r="C24" s="18">
        <f>SUM('расходи по кор.'!J1241:J1243)</f>
        <v>0</v>
      </c>
      <c r="D24" s="3"/>
      <c r="G24" s="116" t="s">
        <v>1134</v>
      </c>
      <c r="H24" s="114"/>
      <c r="I24" s="114">
        <f>'расходи по кор.'!J1153+'расходи по кор.'!J1154+'расходи по кор.'!J1155+'расходи по кор.'!J1156+'расходи по кор.'!J1157</f>
        <v>7520000</v>
      </c>
      <c r="J24" s="114"/>
      <c r="K24" s="114"/>
      <c r="L24" s="114"/>
      <c r="M24" s="114"/>
      <c r="N24" s="114">
        <f>'расходи по кор.'!J1158</f>
        <v>0</v>
      </c>
      <c r="O24" s="114"/>
      <c r="P24" s="18">
        <f>'расходи по кор.'!J1160+'расходи по кор.'!J1161</f>
        <v>300000</v>
      </c>
      <c r="Q24" s="109">
        <f t="shared" si="1"/>
        <v>7820000</v>
      </c>
    </row>
    <row r="25" spans="2:19">
      <c r="B25" s="3"/>
      <c r="C25" s="18"/>
      <c r="D25" s="3"/>
      <c r="G25" s="116" t="s">
        <v>652</v>
      </c>
      <c r="H25" s="114"/>
      <c r="I25" s="114"/>
      <c r="J25" s="114"/>
      <c r="K25" s="114"/>
      <c r="L25" s="114"/>
      <c r="M25" s="114"/>
      <c r="N25" s="114"/>
      <c r="O25" s="114"/>
      <c r="P25" s="18">
        <f>'расходи по кор.'!J180</f>
        <v>8448000</v>
      </c>
      <c r="Q25" s="109"/>
    </row>
    <row r="26" spans="2:19">
      <c r="B26" s="3"/>
      <c r="C26" s="18">
        <f>SUM(C3:C24)</f>
        <v>62677000</v>
      </c>
      <c r="D26" s="18">
        <f>SUM(D3:D24)</f>
        <v>63810000</v>
      </c>
      <c r="E26" s="1">
        <f>SUM(C26:D26)</f>
        <v>126487000</v>
      </c>
      <c r="G26" s="116" t="s">
        <v>1455</v>
      </c>
      <c r="H26" s="118">
        <f>'расходи по кор.'!J1194+'расходи по кор.'!J1195</f>
        <v>0</v>
      </c>
      <c r="I26" s="118">
        <f>'расходи по кор.'!J1196+'расходи по кор.'!J1197+'расходи по кор.'!J1198+'расходи по кор.'!J1199+'расходи по кор.'!J1200+'расходи по кор.'!J1201</f>
        <v>3000000</v>
      </c>
      <c r="J26" s="118"/>
      <c r="K26" s="118">
        <f>'расходи по кор.'!J1214</f>
        <v>0</v>
      </c>
      <c r="L26" s="113"/>
      <c r="M26" s="113"/>
      <c r="N26" s="118">
        <f>'расходи по кор.'!J1215</f>
        <v>0</v>
      </c>
      <c r="O26" s="118"/>
      <c r="P26" s="18">
        <f>'расходи по кор.'!J1202</f>
        <v>0</v>
      </c>
      <c r="Q26" s="109">
        <f t="shared" si="1"/>
        <v>3000000</v>
      </c>
      <c r="S26" s="1"/>
    </row>
    <row r="27" spans="2:19">
      <c r="G27" s="116" t="s">
        <v>130</v>
      </c>
      <c r="H27" s="113"/>
      <c r="I27" s="118">
        <f>'расходи по кор.'!J1241+'расходи по кор.'!J1242</f>
        <v>0</v>
      </c>
      <c r="J27" s="118"/>
      <c r="K27" s="113"/>
      <c r="L27" s="113"/>
      <c r="M27" s="113"/>
      <c r="N27" s="113"/>
      <c r="O27" s="113"/>
      <c r="P27" s="3"/>
      <c r="Q27" s="109">
        <f t="shared" si="1"/>
        <v>0</v>
      </c>
    </row>
    <row r="28" spans="2:19">
      <c r="G28" s="112"/>
      <c r="H28" s="119">
        <f>SUM(H3:H27)</f>
        <v>64260000</v>
      </c>
      <c r="I28" s="119">
        <f t="shared" ref="I28:O28" si="2">SUM(I3:I27)</f>
        <v>104847000</v>
      </c>
      <c r="J28" s="119">
        <f>SUM(J3:J27)</f>
        <v>2000</v>
      </c>
      <c r="K28" s="119">
        <f t="shared" si="2"/>
        <v>4250000</v>
      </c>
      <c r="L28" s="119">
        <f t="shared" si="2"/>
        <v>68002000</v>
      </c>
      <c r="M28" s="119">
        <f t="shared" si="2"/>
        <v>8858000</v>
      </c>
      <c r="N28" s="119">
        <f t="shared" si="2"/>
        <v>16975000</v>
      </c>
      <c r="O28" s="119">
        <f t="shared" si="2"/>
        <v>5000000</v>
      </c>
      <c r="P28" s="1">
        <f>SUM(P5:P27)</f>
        <v>50899000</v>
      </c>
      <c r="Q28" s="109">
        <f>SUM(H28:P28)</f>
        <v>323093000</v>
      </c>
    </row>
    <row r="29" spans="2:19">
      <c r="F29" s="1"/>
    </row>
    <row r="30" spans="2:19">
      <c r="E30" s="1"/>
      <c r="L30" t="s">
        <v>1277</v>
      </c>
      <c r="M30" s="109">
        <f>SUM(H28:O28)</f>
        <v>272194000</v>
      </c>
    </row>
    <row r="31" spans="2:19">
      <c r="E31" s="1" t="s">
        <v>1147</v>
      </c>
    </row>
    <row r="32" spans="2:19">
      <c r="C32">
        <v>481</v>
      </c>
      <c r="D32" s="1">
        <f>'расходи по кор.'!J32+'расходи по кор.'!J33+'расходи по кор.'!J34+'расходи по кор.'!J100+'расходи по кор.'!J415+'расходи по кор.'!J659+'расходи по кор.'!J841+'расходи по кор.'!J1056+'расходи по кор.'!J1215</f>
        <v>1390000</v>
      </c>
      <c r="E32" s="109">
        <v>14174000</v>
      </c>
      <c r="F32" s="400">
        <f>E32-D32</f>
        <v>12784000</v>
      </c>
    </row>
    <row r="33" spans="16:16">
      <c r="P33" s="109"/>
    </row>
  </sheetData>
  <phoneticPr fontId="2" type="noConversion"/>
  <pageMargins left="0.26" right="0.1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F5:F21"/>
  <sheetViews>
    <sheetView workbookViewId="0">
      <selection activeCell="F22" sqref="F22"/>
    </sheetView>
  </sheetViews>
  <sheetFormatPr defaultRowHeight="12.75"/>
  <sheetData>
    <row r="5" spans="6:6">
      <c r="F5">
        <v>4469000</v>
      </c>
    </row>
    <row r="6" spans="6:6">
      <c r="F6">
        <v>850000</v>
      </c>
    </row>
    <row r="7" spans="6:6">
      <c r="F7">
        <v>23347000</v>
      </c>
    </row>
    <row r="8" spans="6:6">
      <c r="F8">
        <v>180000</v>
      </c>
    </row>
    <row r="9" spans="6:6">
      <c r="F9">
        <v>6530000</v>
      </c>
    </row>
    <row r="10" spans="6:6">
      <c r="F10">
        <v>1420000</v>
      </c>
    </row>
    <row r="11" spans="6:6">
      <c r="F11">
        <v>1050000</v>
      </c>
    </row>
    <row r="12" spans="6:6">
      <c r="F12">
        <v>300000</v>
      </c>
    </row>
    <row r="13" spans="6:6">
      <c r="F13">
        <v>13100000</v>
      </c>
    </row>
    <row r="14" spans="6:6">
      <c r="F14">
        <v>500000</v>
      </c>
    </row>
    <row r="15" spans="6:6">
      <c r="F15">
        <v>28897000</v>
      </c>
    </row>
    <row r="16" spans="6:6">
      <c r="F16">
        <v>6600000</v>
      </c>
    </row>
    <row r="17" spans="6:6">
      <c r="F17">
        <v>1900000</v>
      </c>
    </row>
    <row r="18" spans="6:6">
      <c r="F18">
        <v>3650000</v>
      </c>
    </row>
    <row r="19" spans="6:6">
      <c r="F19">
        <v>5150000</v>
      </c>
    </row>
    <row r="20" spans="6:6">
      <c r="F20">
        <v>300000</v>
      </c>
    </row>
    <row r="21" spans="6:6">
      <c r="F21">
        <f>SUM(F5:F20)</f>
        <v>98243000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опсти део</vt:lpstr>
      <vt:lpstr>прог.струк.</vt:lpstr>
      <vt:lpstr>план прихода и примања </vt:lpstr>
      <vt:lpstr>капитални пројекти</vt:lpstr>
      <vt:lpstr>расходи по кор.</vt:lpstr>
      <vt:lpstr>пр пробни</vt:lpstr>
      <vt:lpstr>racuni po grupama 42 i dr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mnikolic</dc:creator>
  <cp:lastModifiedBy> svetlanka</cp:lastModifiedBy>
  <cp:lastPrinted>2018-03-20T11:29:44Z</cp:lastPrinted>
  <dcterms:created xsi:type="dcterms:W3CDTF">2005-11-29T07:01:51Z</dcterms:created>
  <dcterms:modified xsi:type="dcterms:W3CDTF">2018-03-30T12:12:31Z</dcterms:modified>
</cp:coreProperties>
</file>